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Desktop\CJD POITOU\CATALOGUE\2020-2021\"/>
    </mc:Choice>
  </mc:AlternateContent>
  <xr:revisionPtr revIDLastSave="0" documentId="13_ncr:1_{BE788BBC-0B85-4B00-892A-ADCBFADF76B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on inscription" sheetId="1" r:id="rId1"/>
    <sheet name="JD_Région" sheetId="2" state="hidden" r:id="rId2"/>
    <sheet name="Listing des formations" sheetId="3" state="hidden" r:id="rId3"/>
  </sheets>
  <definedNames>
    <definedName name="_xlnm._FilterDatabase" localSheetId="1" hidden="1">JD_Région!$B$2:$M$249</definedName>
    <definedName name="_xlnm._FilterDatabase" localSheetId="2" hidden="1">'Listing des formations'!$B$7:$J$20</definedName>
    <definedName name="Liste_nom_JD">JD_Région!$B$3:$B$463</definedName>
    <definedName name="ListeFormation">'Listing des formations'!$B$8:$B$44</definedName>
    <definedName name="ListeFormation_1">'Listing des formations'!$B$8:$B$16</definedName>
    <definedName name="ListeFormation_2">'Listing des formations'!#REF!</definedName>
    <definedName name="ListeFormation_3">'Listing des formations'!$B$17:$B$24</definedName>
    <definedName name="ListeFormation_4">'Listing des formations'!$B$25:$B$31</definedName>
    <definedName name="ListeFormation_C">'Listing des formations'!$B$32:$B$37</definedName>
    <definedName name="ListeFormation_C2">'Listing des formations'!$B$38:$B$44</definedName>
    <definedName name="N_FORUM">'Listing des formations'!$L$1:$L$5</definedName>
    <definedName name="Ouinon">'Listing des formations'!$D$2:$D$3</definedName>
    <definedName name="TAB_Synthèse">'Listing des formations'!$L$1:$N$5</definedName>
    <definedName name="Tableau_Formation">'Listing des formations'!$B$7:$K$44</definedName>
    <definedName name="Tableau_JD">JD_Région!$B$2:$M$463</definedName>
    <definedName name="TARIF_SINGLE">'Listing des formations'!$I$3</definedName>
    <definedName name="Tarif_TWIN">'Listing des formations'!$H$3</definedName>
    <definedName name="_xlnm.Print_Area" localSheetId="0">'Mon inscription'!$B$1:$K$37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3" l="1"/>
  <c r="B15" i="3"/>
  <c r="K21" i="3" l="1"/>
  <c r="B21" i="3"/>
  <c r="K15" i="3"/>
  <c r="K14" i="3"/>
  <c r="B21" i="1" l="1"/>
  <c r="J27" i="1" l="1"/>
  <c r="J28" i="1"/>
  <c r="G15" i="1" l="1"/>
  <c r="G13" i="1"/>
  <c r="B9" i="1"/>
  <c r="K44" i="3" l="1"/>
  <c r="B44" i="3"/>
  <c r="K43" i="3"/>
  <c r="B43" i="3"/>
  <c r="K42" i="3"/>
  <c r="B42" i="3"/>
  <c r="K41" i="3"/>
  <c r="B41" i="3"/>
  <c r="K40" i="3"/>
  <c r="B40" i="3"/>
  <c r="K39" i="3"/>
  <c r="B39" i="3"/>
  <c r="K38" i="3"/>
  <c r="B38" i="3"/>
  <c r="K37" i="3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K22" i="3"/>
  <c r="B22" i="3"/>
  <c r="K20" i="3"/>
  <c r="B20" i="3"/>
  <c r="K19" i="3"/>
  <c r="B19" i="3"/>
  <c r="K18" i="3"/>
  <c r="B18" i="3"/>
  <c r="K17" i="3"/>
  <c r="B17" i="3"/>
  <c r="K16" i="3"/>
  <c r="B16" i="3"/>
  <c r="K13" i="3"/>
  <c r="B13" i="3"/>
  <c r="K12" i="3"/>
  <c r="B12" i="3"/>
  <c r="K11" i="3"/>
  <c r="B11" i="3"/>
  <c r="K10" i="3"/>
  <c r="B10" i="3"/>
  <c r="K9" i="3"/>
  <c r="B9" i="3"/>
  <c r="K8" i="3"/>
  <c r="B8" i="3"/>
  <c r="B87" i="2"/>
  <c r="K87" i="2" s="1"/>
  <c r="B183" i="2"/>
  <c r="K183" i="2" s="1"/>
  <c r="B83" i="2"/>
  <c r="K83" i="2" s="1"/>
  <c r="B47" i="2"/>
  <c r="K47" i="2" s="1"/>
  <c r="B149" i="2"/>
  <c r="K149" i="2" s="1"/>
  <c r="B125" i="2"/>
  <c r="K125" i="2" s="1"/>
  <c r="B169" i="2"/>
  <c r="K169" i="2" s="1"/>
  <c r="B162" i="2"/>
  <c r="K162" i="2" s="1"/>
  <c r="B93" i="2"/>
  <c r="K93" i="2" s="1"/>
  <c r="B19" i="2"/>
  <c r="K19" i="2" s="1"/>
  <c r="B31" i="2"/>
  <c r="K31" i="2" s="1"/>
  <c r="B94" i="2"/>
  <c r="K94" i="2" s="1"/>
  <c r="B246" i="2"/>
  <c r="K246" i="2" s="1"/>
  <c r="B102" i="2"/>
  <c r="K102" i="2" s="1"/>
  <c r="B77" i="2"/>
  <c r="K77" i="2" s="1"/>
  <c r="B50" i="2"/>
  <c r="K50" i="2" s="1"/>
  <c r="B153" i="2"/>
  <c r="K153" i="2" s="1"/>
  <c r="B28" i="2"/>
  <c r="K28" i="2" s="1"/>
  <c r="B98" i="2"/>
  <c r="K98" i="2" s="1"/>
  <c r="B235" i="2"/>
  <c r="K235" i="2" s="1"/>
  <c r="B170" i="2"/>
  <c r="K170" i="2" s="1"/>
  <c r="B249" i="2"/>
  <c r="K249" i="2" s="1"/>
  <c r="B248" i="2"/>
  <c r="K248" i="2" s="1"/>
  <c r="B247" i="2"/>
  <c r="K247" i="2" s="1"/>
  <c r="B245" i="2"/>
  <c r="K245" i="2" s="1"/>
  <c r="B244" i="2"/>
  <c r="K244" i="2" s="1"/>
  <c r="B243" i="2"/>
  <c r="K243" i="2" s="1"/>
  <c r="B242" i="2"/>
  <c r="K242" i="2" s="1"/>
  <c r="B241" i="2"/>
  <c r="K241" i="2" s="1"/>
  <c r="B240" i="2"/>
  <c r="K240" i="2" s="1"/>
  <c r="B239" i="2"/>
  <c r="K239" i="2" s="1"/>
  <c r="B238" i="2"/>
  <c r="K238" i="2" s="1"/>
  <c r="B237" i="2"/>
  <c r="K237" i="2" s="1"/>
  <c r="B233" i="2"/>
  <c r="K233" i="2" s="1"/>
  <c r="B236" i="2"/>
  <c r="K236" i="2" s="1"/>
  <c r="B234" i="2"/>
  <c r="K234" i="2" s="1"/>
  <c r="B232" i="2"/>
  <c r="K232" i="2" s="1"/>
  <c r="B231" i="2"/>
  <c r="K231" i="2" s="1"/>
  <c r="B230" i="2"/>
  <c r="K230" i="2" s="1"/>
  <c r="B229" i="2"/>
  <c r="K229" i="2" s="1"/>
  <c r="B228" i="2"/>
  <c r="K228" i="2" s="1"/>
  <c r="B227" i="2"/>
  <c r="K227" i="2" s="1"/>
  <c r="B226" i="2"/>
  <c r="K226" i="2" s="1"/>
  <c r="B225" i="2"/>
  <c r="K225" i="2" s="1"/>
  <c r="B224" i="2"/>
  <c r="K224" i="2" s="1"/>
  <c r="B223" i="2"/>
  <c r="K223" i="2" s="1"/>
  <c r="B222" i="2"/>
  <c r="K222" i="2" s="1"/>
  <c r="B221" i="2"/>
  <c r="K221" i="2" s="1"/>
  <c r="B220" i="2"/>
  <c r="K220" i="2" s="1"/>
  <c r="B219" i="2"/>
  <c r="K219" i="2" s="1"/>
  <c r="B218" i="2"/>
  <c r="K218" i="2" s="1"/>
  <c r="B217" i="2"/>
  <c r="K217" i="2" s="1"/>
  <c r="B216" i="2"/>
  <c r="K216" i="2" s="1"/>
  <c r="B215" i="2"/>
  <c r="K215" i="2" s="1"/>
  <c r="B214" i="2"/>
  <c r="K214" i="2" s="1"/>
  <c r="B213" i="2"/>
  <c r="K213" i="2" s="1"/>
  <c r="B212" i="2"/>
  <c r="K212" i="2" s="1"/>
  <c r="B211" i="2"/>
  <c r="K211" i="2" s="1"/>
  <c r="B210" i="2"/>
  <c r="K210" i="2" s="1"/>
  <c r="B209" i="2"/>
  <c r="K209" i="2" s="1"/>
  <c r="B208" i="2"/>
  <c r="K208" i="2" s="1"/>
  <c r="B207" i="2"/>
  <c r="K207" i="2" s="1"/>
  <c r="B206" i="2"/>
  <c r="K206" i="2" s="1"/>
  <c r="B205" i="2"/>
  <c r="K205" i="2" s="1"/>
  <c r="B204" i="2"/>
  <c r="K204" i="2" s="1"/>
  <c r="B203" i="2"/>
  <c r="K203" i="2" s="1"/>
  <c r="B202" i="2"/>
  <c r="K202" i="2" s="1"/>
  <c r="B201" i="2"/>
  <c r="K201" i="2" s="1"/>
  <c r="B200" i="2"/>
  <c r="K200" i="2" s="1"/>
  <c r="B199" i="2"/>
  <c r="K199" i="2" s="1"/>
  <c r="B198" i="2"/>
  <c r="K198" i="2" s="1"/>
  <c r="B197" i="2"/>
  <c r="K197" i="2" s="1"/>
  <c r="B196" i="2"/>
  <c r="K196" i="2" s="1"/>
  <c r="B195" i="2"/>
  <c r="K195" i="2" s="1"/>
  <c r="B194" i="2"/>
  <c r="K194" i="2" s="1"/>
  <c r="B193" i="2"/>
  <c r="K193" i="2" s="1"/>
  <c r="B192" i="2"/>
  <c r="K192" i="2" s="1"/>
  <c r="B191" i="2"/>
  <c r="K191" i="2" s="1"/>
  <c r="B190" i="2"/>
  <c r="K190" i="2" s="1"/>
  <c r="B189" i="2"/>
  <c r="K189" i="2" s="1"/>
  <c r="B188" i="2"/>
  <c r="K188" i="2" s="1"/>
  <c r="B187" i="2"/>
  <c r="K187" i="2" s="1"/>
  <c r="B186" i="2"/>
  <c r="K186" i="2" s="1"/>
  <c r="B185" i="2"/>
  <c r="K185" i="2" s="1"/>
  <c r="B184" i="2"/>
  <c r="K184" i="2" s="1"/>
  <c r="B182" i="2"/>
  <c r="K182" i="2" s="1"/>
  <c r="B181" i="2"/>
  <c r="K181" i="2" s="1"/>
  <c r="B180" i="2"/>
  <c r="K180" i="2" s="1"/>
  <c r="B179" i="2"/>
  <c r="K179" i="2" s="1"/>
  <c r="B178" i="2"/>
  <c r="K178" i="2" s="1"/>
  <c r="B177" i="2"/>
  <c r="K177" i="2" s="1"/>
  <c r="B176" i="2"/>
  <c r="K176" i="2" s="1"/>
  <c r="B175" i="2"/>
  <c r="K175" i="2" s="1"/>
  <c r="B174" i="2"/>
  <c r="K174" i="2" s="1"/>
  <c r="B173" i="2"/>
  <c r="K173" i="2" s="1"/>
  <c r="B172" i="2"/>
  <c r="K172" i="2" s="1"/>
  <c r="B171" i="2"/>
  <c r="K171" i="2" s="1"/>
  <c r="B168" i="2"/>
  <c r="K168" i="2" s="1"/>
  <c r="B167" i="2"/>
  <c r="K167" i="2" s="1"/>
  <c r="B166" i="2"/>
  <c r="K166" i="2" s="1"/>
  <c r="B165" i="2"/>
  <c r="K165" i="2" s="1"/>
  <c r="B164" i="2"/>
  <c r="K164" i="2" s="1"/>
  <c r="B163" i="2"/>
  <c r="K163" i="2" s="1"/>
  <c r="B161" i="2"/>
  <c r="K161" i="2" s="1"/>
  <c r="B160" i="2"/>
  <c r="K160" i="2" s="1"/>
  <c r="B159" i="2"/>
  <c r="K159" i="2" s="1"/>
  <c r="B158" i="2"/>
  <c r="K158" i="2" s="1"/>
  <c r="B157" i="2"/>
  <c r="K157" i="2" s="1"/>
  <c r="B156" i="2"/>
  <c r="K156" i="2" s="1"/>
  <c r="B155" i="2"/>
  <c r="K155" i="2" s="1"/>
  <c r="B154" i="2"/>
  <c r="K154" i="2" s="1"/>
  <c r="B152" i="2"/>
  <c r="K152" i="2" s="1"/>
  <c r="B151" i="2"/>
  <c r="K151" i="2" s="1"/>
  <c r="B150" i="2"/>
  <c r="K150" i="2" s="1"/>
  <c r="B148" i="2"/>
  <c r="K148" i="2" s="1"/>
  <c r="B147" i="2"/>
  <c r="K147" i="2" s="1"/>
  <c r="B146" i="2"/>
  <c r="K146" i="2" s="1"/>
  <c r="B145" i="2"/>
  <c r="K145" i="2" s="1"/>
  <c r="B144" i="2"/>
  <c r="K144" i="2" s="1"/>
  <c r="B143" i="2"/>
  <c r="K143" i="2" s="1"/>
  <c r="B142" i="2"/>
  <c r="K142" i="2" s="1"/>
  <c r="B141" i="2"/>
  <c r="K141" i="2" s="1"/>
  <c r="B140" i="2"/>
  <c r="K140" i="2" s="1"/>
  <c r="B139" i="2"/>
  <c r="K139" i="2" s="1"/>
  <c r="B138" i="2"/>
  <c r="K138" i="2" s="1"/>
  <c r="B137" i="2"/>
  <c r="K137" i="2" s="1"/>
  <c r="B136" i="2"/>
  <c r="K136" i="2" s="1"/>
  <c r="B135" i="2"/>
  <c r="K135" i="2" s="1"/>
  <c r="B134" i="2"/>
  <c r="K134" i="2" s="1"/>
  <c r="B133" i="2"/>
  <c r="K133" i="2" s="1"/>
  <c r="B132" i="2"/>
  <c r="K132" i="2" s="1"/>
  <c r="B131" i="2"/>
  <c r="K131" i="2" s="1"/>
  <c r="B130" i="2"/>
  <c r="K130" i="2" s="1"/>
  <c r="B129" i="2"/>
  <c r="K129" i="2" s="1"/>
  <c r="B128" i="2"/>
  <c r="K128" i="2" s="1"/>
  <c r="B127" i="2"/>
  <c r="K127" i="2" s="1"/>
  <c r="B126" i="2"/>
  <c r="K126" i="2" s="1"/>
  <c r="B124" i="2"/>
  <c r="K124" i="2" s="1"/>
  <c r="B123" i="2"/>
  <c r="K123" i="2" s="1"/>
  <c r="B122" i="2"/>
  <c r="K122" i="2" s="1"/>
  <c r="B121" i="2"/>
  <c r="K121" i="2" s="1"/>
  <c r="B120" i="2"/>
  <c r="K120" i="2" s="1"/>
  <c r="B119" i="2"/>
  <c r="K119" i="2" s="1"/>
  <c r="B118" i="2"/>
  <c r="K118" i="2" s="1"/>
  <c r="B117" i="2"/>
  <c r="K117" i="2" s="1"/>
  <c r="B116" i="2"/>
  <c r="K116" i="2" s="1"/>
  <c r="B115" i="2"/>
  <c r="K115" i="2" s="1"/>
  <c r="B114" i="2"/>
  <c r="K114" i="2" s="1"/>
  <c r="B113" i="2"/>
  <c r="K113" i="2" s="1"/>
  <c r="B112" i="2"/>
  <c r="K112" i="2" s="1"/>
  <c r="B111" i="2"/>
  <c r="K111" i="2" s="1"/>
  <c r="B110" i="2"/>
  <c r="K110" i="2" s="1"/>
  <c r="B109" i="2"/>
  <c r="K109" i="2" s="1"/>
  <c r="B108" i="2"/>
  <c r="K108" i="2" s="1"/>
  <c r="B107" i="2"/>
  <c r="K107" i="2" s="1"/>
  <c r="B106" i="2"/>
  <c r="K106" i="2" s="1"/>
  <c r="B105" i="2"/>
  <c r="K105" i="2" s="1"/>
  <c r="B104" i="2"/>
  <c r="K104" i="2" s="1"/>
  <c r="B103" i="2"/>
  <c r="K103" i="2" s="1"/>
  <c r="B101" i="2"/>
  <c r="K101" i="2" s="1"/>
  <c r="B100" i="2"/>
  <c r="K100" i="2" s="1"/>
  <c r="B99" i="2"/>
  <c r="K99" i="2" s="1"/>
  <c r="B97" i="2"/>
  <c r="K97" i="2" s="1"/>
  <c r="B96" i="2"/>
  <c r="K96" i="2" s="1"/>
  <c r="B95" i="2"/>
  <c r="K95" i="2" s="1"/>
  <c r="B92" i="2"/>
  <c r="K92" i="2" s="1"/>
  <c r="B90" i="2"/>
  <c r="K90" i="2" s="1"/>
  <c r="B91" i="2"/>
  <c r="K91" i="2" s="1"/>
  <c r="B89" i="2"/>
  <c r="K89" i="2" s="1"/>
  <c r="B88" i="2"/>
  <c r="K88" i="2" s="1"/>
  <c r="B86" i="2"/>
  <c r="K86" i="2" s="1"/>
  <c r="B85" i="2"/>
  <c r="K85" i="2" s="1"/>
  <c r="B84" i="2"/>
  <c r="K84" i="2" s="1"/>
  <c r="B82" i="2"/>
  <c r="K82" i="2" s="1"/>
  <c r="B81" i="2"/>
  <c r="K81" i="2" s="1"/>
  <c r="B80" i="2"/>
  <c r="K80" i="2" s="1"/>
  <c r="B79" i="2"/>
  <c r="K79" i="2" s="1"/>
  <c r="B78" i="2"/>
  <c r="K78" i="2" s="1"/>
  <c r="B76" i="2"/>
  <c r="K76" i="2" s="1"/>
  <c r="B75" i="2"/>
  <c r="K75" i="2" s="1"/>
  <c r="B74" i="2"/>
  <c r="K74" i="2" s="1"/>
  <c r="B73" i="2"/>
  <c r="K73" i="2" s="1"/>
  <c r="B72" i="2"/>
  <c r="K72" i="2" s="1"/>
  <c r="B71" i="2"/>
  <c r="K71" i="2" s="1"/>
  <c r="B70" i="2"/>
  <c r="K70" i="2" s="1"/>
  <c r="B69" i="2"/>
  <c r="K69" i="2" s="1"/>
  <c r="B68" i="2"/>
  <c r="K68" i="2" s="1"/>
  <c r="B67" i="2"/>
  <c r="K67" i="2" s="1"/>
  <c r="B66" i="2"/>
  <c r="K66" i="2" s="1"/>
  <c r="B65" i="2"/>
  <c r="K65" i="2" s="1"/>
  <c r="B64" i="2"/>
  <c r="K64" i="2" s="1"/>
  <c r="B63" i="2"/>
  <c r="K63" i="2" s="1"/>
  <c r="B62" i="2"/>
  <c r="K62" i="2" s="1"/>
  <c r="B61" i="2"/>
  <c r="K61" i="2" s="1"/>
  <c r="B60" i="2"/>
  <c r="K60" i="2" s="1"/>
  <c r="B59" i="2"/>
  <c r="K59" i="2" s="1"/>
  <c r="B58" i="2"/>
  <c r="K58" i="2" s="1"/>
  <c r="B57" i="2"/>
  <c r="K57" i="2" s="1"/>
  <c r="B56" i="2"/>
  <c r="K56" i="2" s="1"/>
  <c r="B55" i="2"/>
  <c r="K55" i="2" s="1"/>
  <c r="B54" i="2"/>
  <c r="K54" i="2" s="1"/>
  <c r="B53" i="2"/>
  <c r="K53" i="2" s="1"/>
  <c r="B52" i="2"/>
  <c r="K52" i="2" s="1"/>
  <c r="B51" i="2"/>
  <c r="K51" i="2" s="1"/>
  <c r="B49" i="2"/>
  <c r="K49" i="2" s="1"/>
  <c r="B48" i="2"/>
  <c r="K48" i="2" s="1"/>
  <c r="B46" i="2"/>
  <c r="K46" i="2" s="1"/>
  <c r="B45" i="2"/>
  <c r="K45" i="2" s="1"/>
  <c r="B43" i="2"/>
  <c r="K43" i="2" s="1"/>
  <c r="B44" i="2"/>
  <c r="K44" i="2" s="1"/>
  <c r="B42" i="2"/>
  <c r="K42" i="2" s="1"/>
  <c r="B41" i="2"/>
  <c r="K41" i="2" s="1"/>
  <c r="B40" i="2"/>
  <c r="K40" i="2" s="1"/>
  <c r="B39" i="2"/>
  <c r="K39" i="2" s="1"/>
  <c r="B38" i="2"/>
  <c r="K38" i="2" s="1"/>
  <c r="B37" i="2"/>
  <c r="K37" i="2" s="1"/>
  <c r="B36" i="2"/>
  <c r="K36" i="2" s="1"/>
  <c r="B35" i="2"/>
  <c r="K35" i="2" s="1"/>
  <c r="B34" i="2"/>
  <c r="K34" i="2" s="1"/>
  <c r="B33" i="2"/>
  <c r="K33" i="2" s="1"/>
  <c r="B32" i="2"/>
  <c r="K32" i="2" s="1"/>
  <c r="B30" i="2"/>
  <c r="K30" i="2" s="1"/>
  <c r="B29" i="2"/>
  <c r="K29" i="2" s="1"/>
  <c r="B24" i="2"/>
  <c r="K24" i="2" s="1"/>
  <c r="B27" i="2"/>
  <c r="K27" i="2" s="1"/>
  <c r="B26" i="2"/>
  <c r="K26" i="2" s="1"/>
  <c r="B25" i="2"/>
  <c r="K25" i="2" s="1"/>
  <c r="B23" i="2"/>
  <c r="K23" i="2" s="1"/>
  <c r="B22" i="2"/>
  <c r="K22" i="2" s="1"/>
  <c r="B21" i="2"/>
  <c r="K21" i="2" s="1"/>
  <c r="B20" i="2"/>
  <c r="K20" i="2" s="1"/>
  <c r="B18" i="2"/>
  <c r="K18" i="2" s="1"/>
  <c r="B17" i="2"/>
  <c r="K17" i="2" s="1"/>
  <c r="B16" i="2"/>
  <c r="K16" i="2" s="1"/>
  <c r="B15" i="2"/>
  <c r="K15" i="2" s="1"/>
  <c r="B14" i="2"/>
  <c r="K14" i="2" s="1"/>
  <c r="B13" i="2"/>
  <c r="K13" i="2" s="1"/>
  <c r="B12" i="2"/>
  <c r="K12" i="2" s="1"/>
  <c r="B11" i="2"/>
  <c r="K11" i="2" s="1"/>
  <c r="B10" i="2"/>
  <c r="K10" i="2" s="1"/>
  <c r="B9" i="2"/>
  <c r="K9" i="2" s="1"/>
  <c r="B8" i="2"/>
  <c r="K8" i="2" s="1"/>
  <c r="B7" i="2"/>
  <c r="K7" i="2" s="1"/>
  <c r="B6" i="2"/>
  <c r="B5" i="2"/>
  <c r="K5" i="2" s="1"/>
  <c r="B4" i="2"/>
  <c r="K4" i="2" s="1"/>
  <c r="B3" i="2"/>
  <c r="K3" i="2" s="1"/>
  <c r="H34" i="1"/>
  <c r="M28" i="1"/>
  <c r="N28" i="1" s="1"/>
  <c r="K28" i="1"/>
  <c r="H28" i="1"/>
  <c r="G28" i="1"/>
  <c r="F28" i="1"/>
  <c r="M27" i="1"/>
  <c r="N27" i="1" s="1"/>
  <c r="K27" i="1"/>
  <c r="H27" i="1"/>
  <c r="G27" i="1"/>
  <c r="F27" i="1"/>
  <c r="B11" i="1"/>
  <c r="M26" i="1" l="1"/>
  <c r="N26" i="1" s="1"/>
  <c r="I26" i="1" s="1"/>
  <c r="J26" i="1"/>
  <c r="I28" i="1"/>
  <c r="I27" i="1"/>
  <c r="G26" i="1"/>
  <c r="H26" i="1"/>
  <c r="G11" i="1"/>
  <c r="K6" i="2"/>
  <c r="F26" i="1"/>
  <c r="K26" i="1"/>
</calcChain>
</file>

<file path=xl/sharedStrings.xml><?xml version="1.0" encoding="utf-8"?>
<sst xmlns="http://schemas.openxmlformats.org/spreadsheetml/2006/main" count="1928" uniqueCount="1195">
  <si>
    <t>Inscription à ta formation</t>
  </si>
  <si>
    <t>TWIN</t>
  </si>
  <si>
    <t>Nom_Prénom</t>
  </si>
  <si>
    <t>NOM</t>
  </si>
  <si>
    <t>PRENOM</t>
  </si>
  <si>
    <t>Société</t>
  </si>
  <si>
    <t xml:space="preserve">Adresse </t>
  </si>
  <si>
    <t>Code Postal</t>
  </si>
  <si>
    <t>Ville</t>
  </si>
  <si>
    <t>TELEPHONE</t>
  </si>
  <si>
    <t>MAIL</t>
  </si>
  <si>
    <t>SECTION</t>
  </si>
  <si>
    <t xml:space="preserve">CHAMBRE TWIN </t>
  </si>
  <si>
    <t xml:space="preserve">TARIF TTC
hotel twin </t>
  </si>
  <si>
    <t>TARIF TTC
hotel single</t>
  </si>
  <si>
    <t>ALICOT</t>
  </si>
  <si>
    <t>Jean Baptiste</t>
  </si>
  <si>
    <t>Aliphone</t>
  </si>
  <si>
    <t>SINGLE</t>
  </si>
  <si>
    <t xml:space="preserve">Mon FORUM : </t>
  </si>
  <si>
    <t>POITIERS</t>
  </si>
  <si>
    <t>06 20 58 01 18</t>
  </si>
  <si>
    <t>jbalicot@aliphone.fr</t>
  </si>
  <si>
    <t>Je soussigné</t>
  </si>
  <si>
    <t>Interne</t>
  </si>
  <si>
    <t>FORUM</t>
  </si>
  <si>
    <t xml:space="preserve">FORMATION </t>
  </si>
  <si>
    <t>DATE</t>
  </si>
  <si>
    <t>LIEU</t>
  </si>
  <si>
    <t>Nbre de jour</t>
  </si>
  <si>
    <t>Montant à l'ORDRE Etape</t>
  </si>
  <si>
    <t>Montant à l'ordre CJD PoitouCharentes</t>
  </si>
  <si>
    <t>TARIF TTC
hotel 1 jour</t>
  </si>
  <si>
    <t>Montant Total</t>
  </si>
  <si>
    <t>twin</t>
  </si>
  <si>
    <t>ALSUGUREN</t>
  </si>
  <si>
    <t>Carine</t>
  </si>
  <si>
    <t>Leroy Somer</t>
  </si>
  <si>
    <t>carine.alsuguren@gadz.org</t>
  </si>
  <si>
    <t>ANGOULEME</t>
  </si>
  <si>
    <t>COGNAC</t>
  </si>
  <si>
    <t>ARRIVE</t>
  </si>
  <si>
    <t>Yohann</t>
  </si>
  <si>
    <t>Vivanbois</t>
  </si>
  <si>
    <t>06 22 67 06 66</t>
  </si>
  <si>
    <t>arrive.yohann@vivanbois.com</t>
  </si>
  <si>
    <t>SAINTES</t>
  </si>
  <si>
    <t>Champs pour compléter des informations</t>
  </si>
  <si>
    <t>AUDIDIER</t>
  </si>
  <si>
    <t>Laurence</t>
  </si>
  <si>
    <t>Audidier Antona</t>
  </si>
  <si>
    <t>laurence.audidier.avocats@orange.fr</t>
  </si>
  <si>
    <t>LA ROCHELLE</t>
  </si>
  <si>
    <t>AUDOUIT</t>
  </si>
  <si>
    <t>Jean Michel</t>
  </si>
  <si>
    <t>Carc</t>
  </si>
  <si>
    <t>06 07 27 63 26</t>
  </si>
  <si>
    <t>jm.audouit@carc-cognac.fr</t>
  </si>
  <si>
    <t>AUDRAN</t>
  </si>
  <si>
    <t xml:space="preserve">ECOUTE ACTIVE - LEFEBVRE G                                                             </t>
  </si>
  <si>
    <t>Eric</t>
  </si>
  <si>
    <t>Blue Com</t>
  </si>
  <si>
    <t>06 82 21 70 79</t>
  </si>
  <si>
    <t>eaudran@blue-com.fr</t>
  </si>
  <si>
    <t>AUTHIER</t>
  </si>
  <si>
    <t>David</t>
  </si>
  <si>
    <t>MCCC</t>
  </si>
  <si>
    <t>d.authier@authier-mc.fr</t>
  </si>
  <si>
    <t>mon adresse email est toujours</t>
  </si>
  <si>
    <t>BABIN</t>
  </si>
  <si>
    <t>Michaël</t>
  </si>
  <si>
    <t>S2EI</t>
  </si>
  <si>
    <t>michael.babin@s2ei.fr</t>
  </si>
  <si>
    <t>BACQ</t>
  </si>
  <si>
    <t>Anthony</t>
  </si>
  <si>
    <t>fidarec</t>
  </si>
  <si>
    <t>anthonybacq@gmail.com</t>
  </si>
  <si>
    <t>BAILLIVET</t>
  </si>
  <si>
    <t>Pascal</t>
  </si>
  <si>
    <t>Catalyse Informatique</t>
  </si>
  <si>
    <t>06 77 15 02 39</t>
  </si>
  <si>
    <t>pbaillivet@catalyse-informatique.fr</t>
  </si>
  <si>
    <t>BALLU</t>
  </si>
  <si>
    <t>Etienne</t>
  </si>
  <si>
    <t>Le Cormier</t>
  </si>
  <si>
    <t>06 89 44 01 32</t>
  </si>
  <si>
    <t>etienne.ballu@lecormier-menuiserie.com</t>
  </si>
  <si>
    <t>BARBIER</t>
  </si>
  <si>
    <t>Bruno</t>
  </si>
  <si>
    <t>Atlantis Automobiles</t>
  </si>
  <si>
    <t>bruno.barbier@groupebarbier.fr</t>
  </si>
  <si>
    <t>STRESS ET BURN OUT DU DIRIGEANT -DUCROS E</t>
  </si>
  <si>
    <t>BATISSE</t>
  </si>
  <si>
    <t>Jerome</t>
  </si>
  <si>
    <t>BAUDRY</t>
  </si>
  <si>
    <t>Marine</t>
  </si>
  <si>
    <t>SERENITE ARTS MARTIAUX - OBADIA N</t>
  </si>
  <si>
    <t>Sarl Mitard Baudry</t>
  </si>
  <si>
    <t>emb.avocats@outlook.com</t>
  </si>
  <si>
    <t>BELLET</t>
  </si>
  <si>
    <t>Loic</t>
  </si>
  <si>
    <t>Pisciculture Bellet</t>
  </si>
  <si>
    <t>lb@truite-bellet.fr</t>
  </si>
  <si>
    <t>BELLOCHE</t>
  </si>
  <si>
    <t>Jean Paul</t>
  </si>
  <si>
    <t>ENEAGRAMME 1 - MOUNIER X</t>
  </si>
  <si>
    <t>Scp Chenard Biais Belloche Cosmas, Notaires</t>
  </si>
  <si>
    <t>06 87 83 86 87</t>
  </si>
  <si>
    <t>jeanpaul.belloche@notaires.fr</t>
  </si>
  <si>
    <t>Christophe</t>
  </si>
  <si>
    <t>IMPROVISATION THEATRALE - NOGUES C</t>
  </si>
  <si>
    <t>BERTRAND</t>
  </si>
  <si>
    <t>Lionel</t>
  </si>
  <si>
    <t>06 08 00 52 38</t>
  </si>
  <si>
    <t>lionel.bertrand@rannou-metivier.com</t>
  </si>
  <si>
    <t>Ludovic</t>
  </si>
  <si>
    <t>Compark</t>
  </si>
  <si>
    <t xml:space="preserve">Pour faciliter l'organisation, nous sommes en chambre "TWIN", si tu veux changer, tu peux. </t>
  </si>
  <si>
    <t>06 13 55 32 90</t>
  </si>
  <si>
    <t>ludovic.bertrand@compark.fr</t>
  </si>
  <si>
    <t>Données à renseigner automatiques (Choix de liste)</t>
  </si>
  <si>
    <r>
      <t>Attention 40 € TTC en complément,</t>
    </r>
    <r>
      <rPr>
        <b/>
        <sz val="14"/>
        <color rgb="FF000000"/>
        <rFont val="Calibri"/>
        <family val="2"/>
      </rPr>
      <t xml:space="preserve"> </t>
    </r>
    <r>
      <rPr>
        <b/>
        <u/>
        <sz val="14"/>
        <color rgb="FF000000"/>
        <rFont val="Calibri"/>
        <family val="2"/>
      </rPr>
      <t>c'est ici =&gt;</t>
    </r>
  </si>
  <si>
    <t>DEFENDEZ VOS MARGES - GENIN N</t>
  </si>
  <si>
    <t>Si tes coordonnées ont changé, merci de les modifier ci-dessous :</t>
  </si>
  <si>
    <t>Pierrick</t>
  </si>
  <si>
    <t>Ang Recrutement 16</t>
  </si>
  <si>
    <t>pbertrand@groupenb.fr</t>
  </si>
  <si>
    <t>Jean Charles</t>
  </si>
  <si>
    <t>Twenty First</t>
  </si>
  <si>
    <t>06 07 38 14 62</t>
  </si>
  <si>
    <t>jean-charles.bertrand@twentyfirst.fr</t>
  </si>
  <si>
    <t>BESSON</t>
  </si>
  <si>
    <t>Pierre</t>
  </si>
  <si>
    <t>Code 60</t>
  </si>
  <si>
    <t>p.besson@code60.fr</t>
  </si>
  <si>
    <t>BETHENCOURT</t>
  </si>
  <si>
    <t>Nicolas</t>
  </si>
  <si>
    <t>Ath</t>
  </si>
  <si>
    <t xml:space="preserve">MIND MAPPING ET MEMOIRE -PAVAGEAU L                              </t>
  </si>
  <si>
    <t>nbethencourt@ath17.fr</t>
  </si>
  <si>
    <t>BOINAUD</t>
  </si>
  <si>
    <t>Charles</t>
  </si>
  <si>
    <t>Données à contrôler</t>
  </si>
  <si>
    <t>Boinaud Distillerie</t>
  </si>
  <si>
    <t>06 18 85 30 05</t>
  </si>
  <si>
    <t>charles.boinaud@boinaud.com</t>
  </si>
  <si>
    <t>BOISSINOT</t>
  </si>
  <si>
    <t>Gaël</t>
  </si>
  <si>
    <t>Régie Solaire</t>
  </si>
  <si>
    <t>06 88 15 48 77</t>
  </si>
  <si>
    <t>regiesolaire@sfr.fr</t>
  </si>
  <si>
    <t>BOITEUX</t>
  </si>
  <si>
    <t>Claire</t>
  </si>
  <si>
    <t>MLC Synergie</t>
  </si>
  <si>
    <t>c.boiteux@mlc-synergie.fr</t>
  </si>
  <si>
    <t>BONCOUR</t>
  </si>
  <si>
    <t>Jean Christophe</t>
  </si>
  <si>
    <t>Appro VO</t>
  </si>
  <si>
    <t>jc.boncour@hotmail.com</t>
  </si>
  <si>
    <t>BONHUMEAU</t>
  </si>
  <si>
    <t>Magali</t>
  </si>
  <si>
    <t>Taux Moins Cher</t>
  </si>
  <si>
    <t>07 77 33 23 36</t>
  </si>
  <si>
    <t>magali.bonhumeau@tauxmoinscher.fr</t>
  </si>
  <si>
    <t>BONNESEE</t>
  </si>
  <si>
    <t>Libellud</t>
  </si>
  <si>
    <t>06 52 20 93 34</t>
  </si>
  <si>
    <t>bonnessee.regis@free.fr</t>
  </si>
  <si>
    <t>BONNIN</t>
  </si>
  <si>
    <t>Espace 3 Architecture</t>
  </si>
  <si>
    <t>06 60 46 32 37</t>
  </si>
  <si>
    <t>agence@espace3architecture.fr</t>
  </si>
  <si>
    <t>BOUCARD</t>
  </si>
  <si>
    <t>William</t>
  </si>
  <si>
    <t>A3P</t>
  </si>
  <si>
    <t>wboucard@aol.com</t>
  </si>
  <si>
    <t>BOUCHAUD</t>
  </si>
  <si>
    <t>Cb Froid</t>
  </si>
  <si>
    <t>06 77 50 63 89</t>
  </si>
  <si>
    <t>c.bouchaud@cb-froid.com</t>
  </si>
  <si>
    <t>Jean Philippe</t>
  </si>
  <si>
    <t>BOU'CHAUD PULSAT</t>
  </si>
  <si>
    <t>bouchaudjph@wanadoo.fr</t>
  </si>
  <si>
    <t>BOUCHET</t>
  </si>
  <si>
    <t>Arnaud</t>
  </si>
  <si>
    <t>Optique Bouchet Simonet</t>
  </si>
  <si>
    <t>06 12 66 16 92</t>
  </si>
  <si>
    <t>optiquesimonnet@orange.fr</t>
  </si>
  <si>
    <t>Laurent</t>
  </si>
  <si>
    <t>BOURDEAU</t>
  </si>
  <si>
    <t>Bertrand</t>
  </si>
  <si>
    <t>Société Maritime de Béton Armé</t>
  </si>
  <si>
    <t>b.bourdeau@vigier-construction.com</t>
  </si>
  <si>
    <t>BOURINET</t>
  </si>
  <si>
    <t>Aldebarande</t>
  </si>
  <si>
    <t>charles.bourinet@aldebarande.fr</t>
  </si>
  <si>
    <t>BOUTEAU</t>
  </si>
  <si>
    <t>Jose</t>
  </si>
  <si>
    <t>Sitea Conseil</t>
  </si>
  <si>
    <t>bouteau.jose@wanadoo.fr</t>
  </si>
  <si>
    <t>Comib</t>
  </si>
  <si>
    <t>francois.brethenoux@satif.eu</t>
  </si>
  <si>
    <t>BREUIL</t>
  </si>
  <si>
    <t>Thierry</t>
  </si>
  <si>
    <t>Entreprise Breuil</t>
  </si>
  <si>
    <t>Nom</t>
  </si>
  <si>
    <t>06 13 79 37 63</t>
  </si>
  <si>
    <t>thierry@breuilbatiment.com</t>
  </si>
  <si>
    <t>BRILLAUD</t>
  </si>
  <si>
    <t>Metaleo</t>
  </si>
  <si>
    <t>06 79 69 43 86</t>
  </si>
  <si>
    <t>arnaud.brillaud@domalys.com</t>
  </si>
  <si>
    <t>direction@lesabattoirs-cognac.fr</t>
  </si>
  <si>
    <t>BRULAVOINE</t>
  </si>
  <si>
    <t>Emmanuel</t>
  </si>
  <si>
    <t>Acacia Dynamic</t>
  </si>
  <si>
    <t>e.brulavoine@acacia-dynamic.com</t>
  </si>
  <si>
    <t>BRUNET</t>
  </si>
  <si>
    <t>Net Et Presse-I</t>
  </si>
  <si>
    <t>06 81 07 83 05</t>
  </si>
  <si>
    <t>lbrunet@np-i.fr</t>
  </si>
  <si>
    <t>Stéphanie</t>
  </si>
  <si>
    <t xml:space="preserve">adresse @ </t>
  </si>
  <si>
    <t>BRUNETEAU</t>
  </si>
  <si>
    <t>Frédéric</t>
  </si>
  <si>
    <t>Sarl Sun Nrj</t>
  </si>
  <si>
    <t>06 82 65 41 48</t>
  </si>
  <si>
    <t>frederic.bruneteau@club-internet.fr</t>
  </si>
  <si>
    <t>CACHET</t>
  </si>
  <si>
    <t>Benjamin</t>
  </si>
  <si>
    <t>06 82 25 12 73</t>
  </si>
  <si>
    <t>bcachet@cachetgiraud.fr</t>
  </si>
  <si>
    <t>Olivier</t>
  </si>
  <si>
    <t>MEDITATION MIEUX ETRE POUR MIEUX MANAGER - LEENART M</t>
  </si>
  <si>
    <t>Prénom</t>
  </si>
  <si>
    <t>téléphone</t>
  </si>
  <si>
    <t>CAILLEAU</t>
  </si>
  <si>
    <t xml:space="preserve">Je choisis ma FORMATION : </t>
  </si>
  <si>
    <t>Pesage Na</t>
  </si>
  <si>
    <t>l.cailleau@pesage-na.fr</t>
  </si>
  <si>
    <t>CANTO</t>
  </si>
  <si>
    <t>Germain</t>
  </si>
  <si>
    <t>Konoisseur</t>
  </si>
  <si>
    <t>germain@konoisseur.com</t>
  </si>
  <si>
    <t>CHAMBON</t>
  </si>
  <si>
    <t>Bansard</t>
  </si>
  <si>
    <t>06 31 88 26 07</t>
  </si>
  <si>
    <t>mchambon@bansard.com</t>
  </si>
  <si>
    <t>CHOIX</t>
  </si>
  <si>
    <t>CHAPUZET</t>
  </si>
  <si>
    <t>Chapuzet et fils</t>
  </si>
  <si>
    <t>david@chapuzet-peintures.fr</t>
  </si>
  <si>
    <t>CHARRIER</t>
  </si>
  <si>
    <t>Francois</t>
  </si>
  <si>
    <t>Promoburo</t>
  </si>
  <si>
    <t>francoischarrierpromoburo@gmail.com</t>
  </si>
  <si>
    <t>CHARRUAUD</t>
  </si>
  <si>
    <t>Dimitri</t>
  </si>
  <si>
    <t>Sarl Garage Charruaud &amp; Fils</t>
  </si>
  <si>
    <t>06 71 58 22 09</t>
  </si>
  <si>
    <t>dimitricharruaud17@hotmail.fr</t>
  </si>
  <si>
    <t>CHARVIN</t>
  </si>
  <si>
    <t>Lysigroup</t>
  </si>
  <si>
    <t>CHAVENEAU</t>
  </si>
  <si>
    <t>Mathieu</t>
  </si>
  <si>
    <t>Kurioz</t>
  </si>
  <si>
    <t>06 99 15 19 31</t>
  </si>
  <si>
    <t>mathieu.chaveneau@gmail.com</t>
  </si>
  <si>
    <t>CHERY</t>
  </si>
  <si>
    <t>Vetalis</t>
  </si>
  <si>
    <t>COBRUN</t>
  </si>
  <si>
    <t>tmh-novatec</t>
  </si>
  <si>
    <t>p.cobrun@tmh-novatec.com</t>
  </si>
  <si>
    <t>CODET</t>
  </si>
  <si>
    <t>Menuiserie Bonnin</t>
  </si>
  <si>
    <t>06 74 45 76 74</t>
  </si>
  <si>
    <t>arnaud.codetgauthier@cg-agencement.com</t>
  </si>
  <si>
    <t>CORNUAUD</t>
  </si>
  <si>
    <t>Cornuaud Paysage</t>
  </si>
  <si>
    <t>06 67 01 15 32</t>
  </si>
  <si>
    <t>cornuaudanthony@gmail.com</t>
  </si>
  <si>
    <t xml:space="preserve">LA STRATEGIE DES POINTS FORTS - BRISEBOURG J                            </t>
  </si>
  <si>
    <t>Montant à l'ordre ETAPE</t>
  </si>
  <si>
    <t>PRISE DE PAROLE EN PUBLIC  - LUROL JF</t>
  </si>
  <si>
    <t>COSMAS</t>
  </si>
  <si>
    <t>06 76 65 02 44</t>
  </si>
  <si>
    <t>Montant à l'ordre de l'Hotel</t>
  </si>
  <si>
    <t>Montant à l'ordre CJD Poitou Charentes</t>
  </si>
  <si>
    <t>COUDONNEAU</t>
  </si>
  <si>
    <t>Richard</t>
  </si>
  <si>
    <t>06 08 61 31 91</t>
  </si>
  <si>
    <t>richard.coudonneau@orange.fr</t>
  </si>
  <si>
    <t>COUSIN-CALDENTEY</t>
  </si>
  <si>
    <t>Cousin Traiteur</t>
  </si>
  <si>
    <t>06 13 49 15 44</t>
  </si>
  <si>
    <t>info@cousin-traiteur.fr</t>
  </si>
  <si>
    <t>DE GROSSOUVRE</t>
  </si>
  <si>
    <t>Avaec</t>
  </si>
  <si>
    <t>odegrossouvre@avaec.fr</t>
  </si>
  <si>
    <t>C1</t>
  </si>
  <si>
    <t>Micro Tech Informatique</t>
  </si>
  <si>
    <t>06 30 52 28 28</t>
  </si>
  <si>
    <t>Sylvain</t>
  </si>
  <si>
    <t>DE PRACOMTAL</t>
  </si>
  <si>
    <t>Jacquelin</t>
  </si>
  <si>
    <t>Taransaud</t>
  </si>
  <si>
    <t>jdepracomtal@chene.fr</t>
  </si>
  <si>
    <t>DEBELVALET</t>
  </si>
  <si>
    <t>Debessac</t>
  </si>
  <si>
    <t>christophe.debelvalet@debessac.fr</t>
  </si>
  <si>
    <t>DEL FRANCO</t>
  </si>
  <si>
    <t>Sandrine</t>
  </si>
  <si>
    <t>Aboutir Emploi</t>
  </si>
  <si>
    <t>aboutiremploi.sdelfranco@orange.fr</t>
  </si>
  <si>
    <t>DELAGE</t>
  </si>
  <si>
    <t>Les Bouchages Delage</t>
  </si>
  <si>
    <t>06 77 35 46 12</t>
  </si>
  <si>
    <t>jb.delage@bouchagesdelage.com</t>
  </si>
  <si>
    <t>DELALANDE</t>
  </si>
  <si>
    <t>07 68 08 98 28</t>
  </si>
  <si>
    <t>ConceptElec</t>
  </si>
  <si>
    <t>c.delalande.conceptelec@gmail.com</t>
  </si>
  <si>
    <t>DELBOS</t>
  </si>
  <si>
    <t>Carole</t>
  </si>
  <si>
    <t>Etude Notariale</t>
  </si>
  <si>
    <t>carole.delbos@notaires.fr</t>
  </si>
  <si>
    <t>DESSET</t>
  </si>
  <si>
    <t>Jérôme</t>
  </si>
  <si>
    <t>J Desset</t>
  </si>
  <si>
    <t>C2</t>
  </si>
  <si>
    <t>DUBOIS</t>
  </si>
  <si>
    <t>Covedex</t>
  </si>
  <si>
    <t>nicolas.dubois@codevex.fr</t>
  </si>
  <si>
    <t>Denis</t>
  </si>
  <si>
    <t>DUFLOS</t>
  </si>
  <si>
    <t>Scp Duflos</t>
  </si>
  <si>
    <t>nicolas.duflos@avocat-conseil.fr</t>
  </si>
  <si>
    <t>DUGUE</t>
  </si>
  <si>
    <t>Dagnaud Fabrications</t>
  </si>
  <si>
    <t>06 42 71 64 92</t>
  </si>
  <si>
    <t>anthony.dugue@dagnaud.fr</t>
  </si>
  <si>
    <t>DUMASDELAGE</t>
  </si>
  <si>
    <t>D'Matic</t>
  </si>
  <si>
    <t>md@deltic.fr</t>
  </si>
  <si>
    <t>DURAN</t>
  </si>
  <si>
    <t>Duran Sas</t>
  </si>
  <si>
    <t>06 77 24 91 86</t>
  </si>
  <si>
    <t>nduran@orange.fr</t>
  </si>
  <si>
    <t>DURAND</t>
  </si>
  <si>
    <t>Durand</t>
  </si>
  <si>
    <t>06 03 46 43 66</t>
  </si>
  <si>
    <t>l.durand@durand-saintes.fr</t>
  </si>
  <si>
    <t>Antoine</t>
  </si>
  <si>
    <t>Eurofins-Cerep</t>
  </si>
  <si>
    <t>06 64 06 36 67</t>
  </si>
  <si>
    <t>antoine.duthilleul@yahoo.fr</t>
  </si>
  <si>
    <t>ELIES</t>
  </si>
  <si>
    <t>Amélie</t>
  </si>
  <si>
    <t>Ekidom</t>
  </si>
  <si>
    <t>06 67 87 54 16</t>
  </si>
  <si>
    <t>aelies@ekidom.fr</t>
  </si>
  <si>
    <t>ELOUARD</t>
  </si>
  <si>
    <t>Brothier Immobilier</t>
  </si>
  <si>
    <t>06 89 87 77 23</t>
  </si>
  <si>
    <t>t.elouard@brothier-immobilier.fr</t>
  </si>
  <si>
    <t>ETCHETO</t>
  </si>
  <si>
    <t>Guy</t>
  </si>
  <si>
    <t>Preuves De Marque</t>
  </si>
  <si>
    <t>06 64 82 48 47</t>
  </si>
  <si>
    <t>ge@preuvesdemarque.fr</t>
  </si>
  <si>
    <t>Romain</t>
  </si>
  <si>
    <t>FAURY</t>
  </si>
  <si>
    <t>Jean Eric</t>
  </si>
  <si>
    <t>La reclame</t>
  </si>
  <si>
    <t>jean@lareclame-objetpub.com</t>
  </si>
  <si>
    <t>FAVARD</t>
  </si>
  <si>
    <t>EURL Nicolas Favard</t>
  </si>
  <si>
    <t>nico@nicolasfavard.com</t>
  </si>
  <si>
    <t>FAVRELIERE</t>
  </si>
  <si>
    <t>Pierre Antoine</t>
  </si>
  <si>
    <t>Allianz</t>
  </si>
  <si>
    <t>pa.favreliere@allianz.fr </t>
  </si>
  <si>
    <t>FERREC</t>
  </si>
  <si>
    <t>MCGF Invest</t>
  </si>
  <si>
    <t>michael@ferrec.fr</t>
  </si>
  <si>
    <t>FOUCHER</t>
  </si>
  <si>
    <t>Central Copie</t>
  </si>
  <si>
    <t>06 19 83 79 12</t>
  </si>
  <si>
    <t>a.foucher@centralcopie.fr</t>
  </si>
  <si>
    <t>FOUGERAT</t>
  </si>
  <si>
    <t>Fanny</t>
  </si>
  <si>
    <t>Eurl Fougerat Fanny</t>
  </si>
  <si>
    <t>06 82 71 50 18</t>
  </si>
  <si>
    <t>cognac.fougeratfanny@gmail.com</t>
  </si>
  <si>
    <t>FOUILLEUL</t>
  </si>
  <si>
    <t>Benoit</t>
  </si>
  <si>
    <t>Boris</t>
  </si>
  <si>
    <t>FRUMHOLTZ</t>
  </si>
  <si>
    <t>Julien</t>
  </si>
  <si>
    <t>Oeno Labo</t>
  </si>
  <si>
    <t>GARCIN</t>
  </si>
  <si>
    <t>EARL Garcin</t>
  </si>
  <si>
    <t>anthonygarcin@hotmail.fr</t>
  </si>
  <si>
    <t>GARNAUD</t>
  </si>
  <si>
    <t>ADL</t>
  </si>
  <si>
    <t>06 07 87 68 37</t>
  </si>
  <si>
    <t>antoinegarnaud@hotmail.com</t>
  </si>
  <si>
    <t>GAUTIER</t>
  </si>
  <si>
    <t>Gautier materiaux</t>
  </si>
  <si>
    <t>gautierjulien@gautiermateriaux.com</t>
  </si>
  <si>
    <t>GENTY</t>
  </si>
  <si>
    <t>Céline</t>
  </si>
  <si>
    <t>BOUTIN SA</t>
  </si>
  <si>
    <t>c.genty@boutin.fr</t>
  </si>
  <si>
    <t>Sgpsg</t>
  </si>
  <si>
    <t>GIRAULT</t>
  </si>
  <si>
    <t>Expad</t>
  </si>
  <si>
    <t>06 77 81 24 60</t>
  </si>
  <si>
    <t>sgirault@expad.eu</t>
  </si>
  <si>
    <t>GLEMET</t>
  </si>
  <si>
    <t>Annabelle</t>
  </si>
  <si>
    <t>Glemet et fille</t>
  </si>
  <si>
    <t>glemetetfille@orange.fr</t>
  </si>
  <si>
    <t>GODET</t>
  </si>
  <si>
    <t>06 82 84 55 33</t>
  </si>
  <si>
    <t>christophe.godet@mgarchitecture.fr</t>
  </si>
  <si>
    <t>GOUJON</t>
  </si>
  <si>
    <t>Yvan</t>
  </si>
  <si>
    <t>Syg 17 Bureau Vallée</t>
  </si>
  <si>
    <t>06 16 98 48 24</t>
  </si>
  <si>
    <t>goujon.yvan@gmail.com</t>
  </si>
  <si>
    <t>GRANDET</t>
  </si>
  <si>
    <t>Stéphane</t>
  </si>
  <si>
    <t>Acel</t>
  </si>
  <si>
    <t>06 62 17 25 05</t>
  </si>
  <si>
    <t>stephane.grandet@cabinet-bassant.fr</t>
  </si>
  <si>
    <t>GUEPIN</t>
  </si>
  <si>
    <t>Jean</t>
  </si>
  <si>
    <t>Bureau Vallee</t>
  </si>
  <si>
    <t>06 07 16 77 04</t>
  </si>
  <si>
    <t>jeanjobnet@gmail.com</t>
  </si>
  <si>
    <t>GUERIN</t>
  </si>
  <si>
    <t>Renaud</t>
  </si>
  <si>
    <t>Alienor Holding</t>
  </si>
  <si>
    <t>06 07 51 42 94</t>
  </si>
  <si>
    <t>alienorholding@gmail.com</t>
  </si>
  <si>
    <t>GUILLEMET</t>
  </si>
  <si>
    <t>Selarl Barraud-Guillemet</t>
  </si>
  <si>
    <t>06 88 88 38 01</t>
  </si>
  <si>
    <t>christophe.guillemet@agt-geometre.com</t>
  </si>
  <si>
    <t>GUILMEAU</t>
  </si>
  <si>
    <t>Cyril</t>
  </si>
  <si>
    <t>Bpg</t>
  </si>
  <si>
    <t>cg@bpg-associes.com</t>
  </si>
  <si>
    <t>HAMOIR</t>
  </si>
  <si>
    <t>Vianney</t>
  </si>
  <si>
    <t>Cofaq Master Pro</t>
  </si>
  <si>
    <t>vhamoir@cofaq.fr</t>
  </si>
  <si>
    <t>HAREL</t>
  </si>
  <si>
    <t>Mcde Sarl</t>
  </si>
  <si>
    <t>06 32 37 74 15</t>
  </si>
  <si>
    <t>fhmcde@gmail.com</t>
  </si>
  <si>
    <r>
      <t xml:space="preserve">A TOI vers ton RFS =&gt; Ta fiche d'inscription avec ton (tes) chèque(s) d’inscription CHOIX 1 pour le forfait formation plénière de rentrée. </t>
    </r>
    <r>
      <rPr>
        <b/>
        <i/>
        <sz val="12"/>
        <color rgb="FF000000"/>
        <rFont val="Calibri"/>
        <family val="2"/>
      </rPr>
      <t>Nous te remercions d’utiliser un trombone et pas une agrafe.</t>
    </r>
  </si>
  <si>
    <t>HOSTEING</t>
  </si>
  <si>
    <t>Protea France</t>
  </si>
  <si>
    <t>whosteing@hotmail.com</t>
  </si>
  <si>
    <t>HUGUET</t>
  </si>
  <si>
    <t>Davy</t>
  </si>
  <si>
    <t>MCM et Montage Enersteel</t>
  </si>
  <si>
    <t>d.huguet@montagecm.fr</t>
  </si>
  <si>
    <t>Stephanie</t>
  </si>
  <si>
    <t>JOLLY</t>
  </si>
  <si>
    <t>Adrien</t>
  </si>
  <si>
    <t>Panel Pub</t>
  </si>
  <si>
    <t>06 42 94 75 55</t>
  </si>
  <si>
    <t>adrien@panelpub.com</t>
  </si>
  <si>
    <t>KACOU</t>
  </si>
  <si>
    <t>Selarl Pharmacie Du Planty</t>
  </si>
  <si>
    <t>pharmacieduplanty@gmail.com</t>
  </si>
  <si>
    <t>LAGUERRE</t>
  </si>
  <si>
    <t>Sophie</t>
  </si>
  <si>
    <t>Brard Blanchard</t>
  </si>
  <si>
    <t xml:space="preserve">En donnant cette FICHE, j’accepte les conditions d'annulation :
</t>
  </si>
  <si>
    <t>Citf</t>
  </si>
  <si>
    <t>LAMAL</t>
  </si>
  <si>
    <t>Ten France</t>
  </si>
  <si>
    <t>jlamal@tenfrance.com</t>
  </si>
  <si>
    <t>→ + 1 mois avant ta formation, tu n’auras rien à payer.
→ Du 30ème jour au 16ème avant le forum  : encaissement de 50% du forfait formation.
→ - 15 jours avant le forum : encaissement de 100% du montant du forfait de ta formation.
→ Ton annulation ne sera prise en compte que par écrit (email envoyé à ton RFS et PDS).</t>
  </si>
  <si>
    <t>LAMBERT</t>
  </si>
  <si>
    <t>Aurélie</t>
  </si>
  <si>
    <t>Legisphère Avocats</t>
  </si>
  <si>
    <t>06 60 66 79 10</t>
  </si>
  <si>
    <t>Commentaires</t>
  </si>
  <si>
    <t>aurelie.lambert@legisphere.fr</t>
  </si>
  <si>
    <t>LAUBERTIE</t>
  </si>
  <si>
    <t>Valérie</t>
  </si>
  <si>
    <t>Selarl Roblin-Laubertie</t>
  </si>
  <si>
    <t>selarl.roblin-laubertie@notaires.fr</t>
  </si>
  <si>
    <t>LE GUILLOU</t>
  </si>
  <si>
    <t>Enertek</t>
  </si>
  <si>
    <t>laurent.leguillou@enertek.fr</t>
  </si>
  <si>
    <t>LE HIR</t>
  </si>
  <si>
    <t>Vincent</t>
  </si>
  <si>
    <t>vincent.lehir@geodis.com</t>
  </si>
  <si>
    <t>LEHUEDE</t>
  </si>
  <si>
    <t>Le Bateau Ivre</t>
  </si>
  <si>
    <t>06 87 73 80 34</t>
  </si>
  <si>
    <t>bateausteph@gmail.com</t>
  </si>
  <si>
    <t>LEONARD</t>
  </si>
  <si>
    <t>Leonard batiment</t>
  </si>
  <si>
    <t>antoine.leonard@leonard-batiment.fr</t>
  </si>
  <si>
    <t>LEPRINCE</t>
  </si>
  <si>
    <t>LEROY</t>
  </si>
  <si>
    <t>Brunal industrie</t>
  </si>
  <si>
    <t>brunalindust.ml@orange.fr</t>
  </si>
  <si>
    <t>LESAFFRE</t>
  </si>
  <si>
    <t>Quentin</t>
  </si>
  <si>
    <t>Europcar</t>
  </si>
  <si>
    <t>qlesaffre@auto-44.fr</t>
  </si>
  <si>
    <t>LEVEQUE</t>
  </si>
  <si>
    <t>Christelle</t>
  </si>
  <si>
    <t>Adei</t>
  </si>
  <si>
    <t>06 72 24 15 09</t>
  </si>
  <si>
    <t>levequech@adei17.com</t>
  </si>
  <si>
    <t>MAQUIN</t>
  </si>
  <si>
    <t>Alexis</t>
  </si>
  <si>
    <t>Nco</t>
  </si>
  <si>
    <t>amaquin@nco.fr</t>
  </si>
  <si>
    <t>MARCHAND</t>
  </si>
  <si>
    <t>Ades Laser</t>
  </si>
  <si>
    <t>bruno.marchand@ades-laser.com</t>
  </si>
  <si>
    <t>MARCOS</t>
  </si>
  <si>
    <t>Ceme Atlantique</t>
  </si>
  <si>
    <t>nmarcos@ceme-sa.com</t>
  </si>
  <si>
    <t>MARIE</t>
  </si>
  <si>
    <t>Ensembladom</t>
  </si>
  <si>
    <t>contact@ensembladom.com</t>
  </si>
  <si>
    <t>MARY</t>
  </si>
  <si>
    <t>06 99 54 14 20</t>
  </si>
  <si>
    <t>cwsaintes@gmail.com</t>
  </si>
  <si>
    <t>MAUDET</t>
  </si>
  <si>
    <t>LR Echafaudages</t>
  </si>
  <si>
    <t>maudetlionel@wanadoo.fr</t>
  </si>
  <si>
    <t>MAUPETIT</t>
  </si>
  <si>
    <t>M Architecture</t>
  </si>
  <si>
    <t>MELLIER</t>
  </si>
  <si>
    <t>Sabrina</t>
  </si>
  <si>
    <t>sab.mellier@gmail.com</t>
  </si>
  <si>
    <t>MERLET</t>
  </si>
  <si>
    <t>Maison Merlet</t>
  </si>
  <si>
    <t>06 77 10 89 12</t>
  </si>
  <si>
    <t>pierre.merlet@merlet.fr</t>
  </si>
  <si>
    <t>MEYER</t>
  </si>
  <si>
    <t>Christine</t>
  </si>
  <si>
    <t>Meyer Invest</t>
  </si>
  <si>
    <t>cmeyer@afclarochelle.com</t>
  </si>
  <si>
    <t>MEYRAND</t>
  </si>
  <si>
    <t>Magalie</t>
  </si>
  <si>
    <t>Scp Lefevre Lamouroux Minier Meyrand</t>
  </si>
  <si>
    <t>06 75 00 24 70</t>
  </si>
  <si>
    <t>magaliemeyrand.avocat@gmail.com</t>
  </si>
  <si>
    <t>MIAUX</t>
  </si>
  <si>
    <t>Geoffrey</t>
  </si>
  <si>
    <t>Axeo services</t>
  </si>
  <si>
    <t>gmiaux@axeoservices.fr</t>
  </si>
  <si>
    <t>MICHAUD</t>
  </si>
  <si>
    <t>Michaud T.P.</t>
  </si>
  <si>
    <t>06 24 04 19 98</t>
  </si>
  <si>
    <t>bertrand.michaudtp@orange.fr</t>
  </si>
  <si>
    <t>MICHEAUD</t>
  </si>
  <si>
    <t>Sebastien</t>
  </si>
  <si>
    <t>Brunet elec</t>
  </si>
  <si>
    <t>sebastien.micheaud@brunet-groupe.fr</t>
  </si>
  <si>
    <t>MILLET</t>
  </si>
  <si>
    <t>Mise En Prod</t>
  </si>
  <si>
    <t>info@storecommander.com</t>
  </si>
  <si>
    <t>MILLON MESNARD</t>
  </si>
  <si>
    <t>Caroline</t>
  </si>
  <si>
    <t>Acalex</t>
  </si>
  <si>
    <t>c.millon-mesnard@acalex.fr</t>
  </si>
  <si>
    <t>MIRSKY</t>
  </si>
  <si>
    <t>Sébastien</t>
  </si>
  <si>
    <t>Integral Sport</t>
  </si>
  <si>
    <t>06 89 03 11 87</t>
  </si>
  <si>
    <t>sebastien.mirsky@integral-sport.fr </t>
  </si>
  <si>
    <t>MITTEAULT</t>
  </si>
  <si>
    <t>06 14 31 74 63</t>
  </si>
  <si>
    <t>MONIOT</t>
  </si>
  <si>
    <t>Rachel</t>
  </si>
  <si>
    <t>Les Pres De Roumillac - Bleu Framboise</t>
  </si>
  <si>
    <t>06 70 07 38 57</t>
  </si>
  <si>
    <t>rachelmoniot@bleuframboise.fr</t>
  </si>
  <si>
    <t>MOREAU</t>
  </si>
  <si>
    <t>Simon</t>
  </si>
  <si>
    <t>Mutuel De Poitiers</t>
  </si>
  <si>
    <t>06 67 03 18 53</t>
  </si>
  <si>
    <t>simon.moreau@mutuelledepoitiers.fr</t>
  </si>
  <si>
    <t>MOREL</t>
  </si>
  <si>
    <t>Joseph</t>
  </si>
  <si>
    <t>Sas Axailan</t>
  </si>
  <si>
    <t>06 03 42 63 05</t>
  </si>
  <si>
    <t>joseph.morel@axailan.com</t>
  </si>
  <si>
    <t>MOURIER</t>
  </si>
  <si>
    <t>LM cuisines</t>
  </si>
  <si>
    <t>laurent.mourier16@gmail.com</t>
  </si>
  <si>
    <t>MOUSNIER</t>
  </si>
  <si>
    <t>Afc</t>
  </si>
  <si>
    <t>06 98 84 47 06</t>
  </si>
  <si>
    <t>vmousnier@afc-formation.fr</t>
  </si>
  <si>
    <t>NADAUD</t>
  </si>
  <si>
    <t>GE 16 emploi</t>
  </si>
  <si>
    <t>christelle@ge16.fr</t>
  </si>
  <si>
    <t>NAUD</t>
  </si>
  <si>
    <t>Distillerie De La Tour</t>
  </si>
  <si>
    <t>06 29 69 97 04</t>
  </si>
  <si>
    <t>p.naud@distilleriedelatour.com</t>
  </si>
  <si>
    <t>NAVARRO</t>
  </si>
  <si>
    <t>CFC Facades</t>
  </si>
  <si>
    <t>antoine.navarro@cfc-facades.com</t>
  </si>
  <si>
    <t>NEVEU</t>
  </si>
  <si>
    <t>Jean Marc</t>
  </si>
  <si>
    <t>Cda Develloppement</t>
  </si>
  <si>
    <t>06 33 60 51 56</t>
  </si>
  <si>
    <t>jm_neveu@yahoo.com</t>
  </si>
  <si>
    <t>NEVO</t>
  </si>
  <si>
    <t>Jean Francois</t>
  </si>
  <si>
    <t>Ag+Spars</t>
  </si>
  <si>
    <t>jf.nevo@agplus-spars.com</t>
  </si>
  <si>
    <t>OLLIVIER</t>
  </si>
  <si>
    <t>open xtrem</t>
  </si>
  <si>
    <t>ollivier@openxtrem.com</t>
  </si>
  <si>
    <t>PARNAUDEAU</t>
  </si>
  <si>
    <t>Mélanie</t>
  </si>
  <si>
    <t>Groupe Atlantique Expertises et Conseil – Astérama 1</t>
  </si>
  <si>
    <t>06 25 16 00 71</t>
  </si>
  <si>
    <t>melanie.parnaudeau@groupe-aec.fr</t>
  </si>
  <si>
    <t>PAVERNE</t>
  </si>
  <si>
    <t>Joanick</t>
  </si>
  <si>
    <t>Ebénisterie D’art Paverne</t>
  </si>
  <si>
    <t>06 07 89 40 95</t>
  </si>
  <si>
    <t>atelier@ebeniste-paverne.com</t>
  </si>
  <si>
    <t>PELSY</t>
  </si>
  <si>
    <t>Holding Pelsy</t>
  </si>
  <si>
    <t>boris.pelsy@novintiss.com</t>
  </si>
  <si>
    <t>PERCHERON</t>
  </si>
  <si>
    <t>Cabinet Percheron - ALLIANZ</t>
  </si>
  <si>
    <t>richard.percheron@allianz.fr</t>
  </si>
  <si>
    <t>PETITGENET</t>
  </si>
  <si>
    <t>Maximilien</t>
  </si>
  <si>
    <t>Domalys</t>
  </si>
  <si>
    <t>06 20 46 64 73</t>
  </si>
  <si>
    <t>maximilien.petitgenet@gmail.com</t>
  </si>
  <si>
    <t>PETORIN</t>
  </si>
  <si>
    <t>Philippe</t>
  </si>
  <si>
    <t>Petorin Developpement &amp; Investissement</t>
  </si>
  <si>
    <t>philippe.petorin@orange.fr</t>
  </si>
  <si>
    <t>PETREAU</t>
  </si>
  <si>
    <t>Manuel</t>
  </si>
  <si>
    <t>MP Invest</t>
  </si>
  <si>
    <t>manuel.petreau@orange.fr</t>
  </si>
  <si>
    <t>PHILIPPEAU</t>
  </si>
  <si>
    <t>06 12 47 15 72</t>
  </si>
  <si>
    <t>gphilippeau@tenfrance.com</t>
  </si>
  <si>
    <t>PIGEAU</t>
  </si>
  <si>
    <t>Noël</t>
  </si>
  <si>
    <t>06 84 81 31 64</t>
  </si>
  <si>
    <t>noel.pigeau@brunet-groupe.fr</t>
  </si>
  <si>
    <t>PINAUD</t>
  </si>
  <si>
    <t>Cabinet Pinaud Eric</t>
  </si>
  <si>
    <t>06 10 61 16 92</t>
  </si>
  <si>
    <t>agence.ericpinaud@axa.fr</t>
  </si>
  <si>
    <t>PIROELLE</t>
  </si>
  <si>
    <t>Geraldine</t>
  </si>
  <si>
    <t>Ma Crèche A Moi</t>
  </si>
  <si>
    <t>06 62 26 12 34</t>
  </si>
  <si>
    <t>gpiroelle@poucedoudou.fr</t>
  </si>
  <si>
    <t>PLOQUIN</t>
  </si>
  <si>
    <t>Franck</t>
  </si>
  <si>
    <t>franck.ploquin@gmail.com</t>
  </si>
  <si>
    <t>POILANE</t>
  </si>
  <si>
    <t>Fabrice</t>
  </si>
  <si>
    <t>Adas16</t>
  </si>
  <si>
    <t>fabricepoilane@orange.fr</t>
  </si>
  <si>
    <t>PORCHEL</t>
  </si>
  <si>
    <t>Samuel</t>
  </si>
  <si>
    <t>Air Forme</t>
  </si>
  <si>
    <t>samuel.porchel@fimag.fr</t>
  </si>
  <si>
    <t>POURPOINT</t>
  </si>
  <si>
    <t>Alexandra</t>
  </si>
  <si>
    <t>Le Batia</t>
  </si>
  <si>
    <t>06 82 68 29 29</t>
  </si>
  <si>
    <t>info@lebatia.fr</t>
  </si>
  <si>
    <t>PRENTOUT</t>
  </si>
  <si>
    <t>Popei</t>
  </si>
  <si>
    <t>oprentout@corolo.fr</t>
  </si>
  <si>
    <t>Gilles</t>
  </si>
  <si>
    <t>PROUST</t>
  </si>
  <si>
    <t>Pascale</t>
  </si>
  <si>
    <t>Paprika Marketing</t>
  </si>
  <si>
    <t>pascale_proust@paprika-marketing.fr</t>
  </si>
  <si>
    <t>RAY</t>
  </si>
  <si>
    <t>Ray Diagnostics</t>
  </si>
  <si>
    <t>raydiag@gmail.com</t>
  </si>
  <si>
    <t>PRIETO</t>
  </si>
  <si>
    <t>Bill Noël</t>
  </si>
  <si>
    <t>bnprieto@metropolitanformations.com</t>
  </si>
  <si>
    <t>Cédric</t>
  </si>
  <si>
    <t>Linea</t>
  </si>
  <si>
    <t>RENAUD</t>
  </si>
  <si>
    <t>Jonathan</t>
  </si>
  <si>
    <t>Champignons Renaud Et Fils</t>
  </si>
  <si>
    <t>06 79 55 12 50</t>
  </si>
  <si>
    <t>renaudjonathan@hotmail.fr</t>
  </si>
  <si>
    <t>RENAY</t>
  </si>
  <si>
    <t>Karine</t>
  </si>
  <si>
    <t>Mercure</t>
  </si>
  <si>
    <t>h1213-gm@accor.com</t>
  </si>
  <si>
    <t>RENEUVE</t>
  </si>
  <si>
    <t>Aecr</t>
  </si>
  <si>
    <t>06 80 66 39 86</t>
  </si>
  <si>
    <t>REVERS</t>
  </si>
  <si>
    <t>Yannick</t>
  </si>
  <si>
    <t>Atlantic Bureau</t>
  </si>
  <si>
    <t>yannick.revers@atlantic-bureau.com</t>
  </si>
  <si>
    <t>REY</t>
  </si>
  <si>
    <t>Orion Groupe Immobilier</t>
  </si>
  <si>
    <t>06 75 07 38 14</t>
  </si>
  <si>
    <t>arnaud.orion@outlook.com</t>
  </si>
  <si>
    <t>RIBANO</t>
  </si>
  <si>
    <t>Agence 42</t>
  </si>
  <si>
    <t>b.ribano@agence42.fr</t>
  </si>
  <si>
    <t>RICARD</t>
  </si>
  <si>
    <t>Euro Négoce</t>
  </si>
  <si>
    <t>Nicolas.ricard@euronegoce-spirits.com</t>
  </si>
  <si>
    <t>RIVAULT</t>
  </si>
  <si>
    <t>Sarl Rivault Audit Conseil</t>
  </si>
  <si>
    <t>06 80 43 57 60</t>
  </si>
  <si>
    <t>cabinet.rivault@rivault-auditconseil.com</t>
  </si>
  <si>
    <t>06 22 96 27 50</t>
  </si>
  <si>
    <t>RIVIERE</t>
  </si>
  <si>
    <t>Thomas</t>
  </si>
  <si>
    <t>KPMG</t>
  </si>
  <si>
    <t>triviere@kpmg.fr</t>
  </si>
  <si>
    <t>ROLAIN</t>
  </si>
  <si>
    <t>Id Patrimoine</t>
  </si>
  <si>
    <t>06 12 99 55 92</t>
  </si>
  <si>
    <t>renaud.rolain@idpatrimoine.com</t>
  </si>
  <si>
    <t>ROTH</t>
  </si>
  <si>
    <t>See Roth</t>
  </si>
  <si>
    <t>seeroth@orange.fr</t>
  </si>
  <si>
    <t>ROUBY</t>
  </si>
  <si>
    <t>Jean Brice</t>
  </si>
  <si>
    <t>Sinex indust</t>
  </si>
  <si>
    <t>jbrouby@rouby-industrie.fr</t>
  </si>
  <si>
    <t>RUMEAU</t>
  </si>
  <si>
    <t>Office Notariale RUMEAU</t>
  </si>
  <si>
    <t>francois.rumeau@notaires.fr</t>
  </si>
  <si>
    <t>SAILLY</t>
  </si>
  <si>
    <t>Franck SAILLY (conv particulier)</t>
  </si>
  <si>
    <t>fsailly@courtech.fr</t>
  </si>
  <si>
    <t>Els Embouteillage</t>
  </si>
  <si>
    <t>SALLE</t>
  </si>
  <si>
    <t>Pierre Emmanuel</t>
  </si>
  <si>
    <t>psalle@kpmg.fr</t>
  </si>
  <si>
    <t>SAUVION</t>
  </si>
  <si>
    <t>Ssii Services</t>
  </si>
  <si>
    <t>06 51 70 32 62</t>
  </si>
  <si>
    <t>christophe.sauvion@ss2i-services.fr</t>
  </si>
  <si>
    <t>06 79 75 08 83</t>
  </si>
  <si>
    <t>b.saux@abscisse-gc.fr</t>
  </si>
  <si>
    <t>SAVIGNARD</t>
  </si>
  <si>
    <t>Grégory</t>
  </si>
  <si>
    <t>Vienne Documentique</t>
  </si>
  <si>
    <t>gregory.savignard@vienne-documentique.com</t>
  </si>
  <si>
    <t>Brunet Poitiers</t>
  </si>
  <si>
    <t>Julien.sennavoine@brunet-groupe.fr</t>
  </si>
  <si>
    <t>SOUCARET</t>
  </si>
  <si>
    <t>Ann</t>
  </si>
  <si>
    <t>Garandeau</t>
  </si>
  <si>
    <t>SUPIOT</t>
  </si>
  <si>
    <t>Big Ship Sas</t>
  </si>
  <si>
    <t>esupiot@bigship.fr</t>
  </si>
  <si>
    <t>SZABO</t>
  </si>
  <si>
    <t>Agnès</t>
  </si>
  <si>
    <t>06 95 54 14 52</t>
  </si>
  <si>
    <t>TESSON RICHEZ</t>
  </si>
  <si>
    <t>Amandine</t>
  </si>
  <si>
    <t>Pharmacie des Montagnes</t>
  </si>
  <si>
    <t>a.tesson.richez@gmail.com</t>
  </si>
  <si>
    <t>Topo 16</t>
  </si>
  <si>
    <t>TRILLAUD</t>
  </si>
  <si>
    <t>Steco</t>
  </si>
  <si>
    <t>06 74 83 01 52</t>
  </si>
  <si>
    <t>contact@steco-industries.fr</t>
  </si>
  <si>
    <t>TURGNE</t>
  </si>
  <si>
    <t>Turgne Expertise</t>
  </si>
  <si>
    <t>06 85 92 31 15</t>
  </si>
  <si>
    <t>pierre.turgne@expertiseturgne.eu</t>
  </si>
  <si>
    <t>VALLET</t>
  </si>
  <si>
    <t>Virginie</t>
  </si>
  <si>
    <t>Locatex</t>
  </si>
  <si>
    <t>virginie.vallet@locatexsas.fr</t>
  </si>
  <si>
    <t>VENDITTOZZI</t>
  </si>
  <si>
    <t>François</t>
  </si>
  <si>
    <t>Acore</t>
  </si>
  <si>
    <t>06 23 88 34 25</t>
  </si>
  <si>
    <t>francois.vendittozzi@acore-avocat.fr</t>
  </si>
  <si>
    <t>VERGNAUD</t>
  </si>
  <si>
    <t>Le Relais Des Desserts</t>
  </si>
  <si>
    <t>06 08 67 06 88</t>
  </si>
  <si>
    <t>lesdesserts@wanadoo.fr</t>
  </si>
  <si>
    <t>VERNAC</t>
  </si>
  <si>
    <t>Jahiel Vernac</t>
  </si>
  <si>
    <t>sarljahielvernac@wanadoo.fr</t>
  </si>
  <si>
    <t>VERRIEZ</t>
  </si>
  <si>
    <t>Delphine</t>
  </si>
  <si>
    <t>delph.verriez@gmail.com</t>
  </si>
  <si>
    <t>VIGNAUD</t>
  </si>
  <si>
    <t>Juliette</t>
  </si>
  <si>
    <t>Groupe VIGNAUD</t>
  </si>
  <si>
    <t>j.vignaud@groupe-vignaud.fr</t>
  </si>
  <si>
    <t>VILLARD</t>
  </si>
  <si>
    <t>AMP Industries</t>
  </si>
  <si>
    <t>06 50 15 19 71</t>
  </si>
  <si>
    <t>sv-villard@amp-industries.fr</t>
  </si>
  <si>
    <t>VILLAYES</t>
  </si>
  <si>
    <t>06 77 53 06 49</t>
  </si>
  <si>
    <t>VINCENDEAU</t>
  </si>
  <si>
    <t>Atlantique Garage</t>
  </si>
  <si>
    <t>06 77 92 69 48</t>
  </si>
  <si>
    <t>atlantique.garage@orange.fr</t>
  </si>
  <si>
    <t>WELLER</t>
  </si>
  <si>
    <t>Cuisinella</t>
  </si>
  <si>
    <t>06 20 05 54 82</t>
  </si>
  <si>
    <t>alexandre.weller@cuisinella86-migne.com</t>
  </si>
  <si>
    <t>MAGE</t>
  </si>
  <si>
    <t>PICOTY ATLANTIQUE</t>
  </si>
  <si>
    <t>v.mage@picoty-atlantique.fr</t>
  </si>
  <si>
    <t>RASSON</t>
  </si>
  <si>
    <t>UNIVERSAL DIFFUSION</t>
  </si>
  <si>
    <t>em2@european-metrology.com</t>
  </si>
  <si>
    <t>DRILLAUD</t>
  </si>
  <si>
    <t>AD RENOVATION</t>
  </si>
  <si>
    <t>juliendrillaud@adrenovation17.com</t>
  </si>
  <si>
    <t>BERTRAND ET FILS</t>
  </si>
  <si>
    <t>samu1000@hotmail.com</t>
  </si>
  <si>
    <t>LALEU</t>
  </si>
  <si>
    <t>MULTICIBLES</t>
  </si>
  <si>
    <t>valentin.laleu@multicibles.fr</t>
  </si>
  <si>
    <t>benjamin@breuilbatiment.com</t>
  </si>
  <si>
    <t>DAIRON</t>
  </si>
  <si>
    <t>dr.julie.rouquier@gmail.com</t>
  </si>
  <si>
    <t>CHATEAU MONTIFAUD</t>
  </si>
  <si>
    <t>laurent@chateau-montifaud.com</t>
  </si>
  <si>
    <t>DESCHAMPS</t>
  </si>
  <si>
    <t>PWC</t>
  </si>
  <si>
    <t>louis.marie.deschamps@fr.pwc.com</t>
  </si>
  <si>
    <t>BINET</t>
  </si>
  <si>
    <t>HYPERBURO</t>
  </si>
  <si>
    <t>abinet@hyperburo.com</t>
  </si>
  <si>
    <t>BAYON</t>
  </si>
  <si>
    <t>CD FROID</t>
  </si>
  <si>
    <t>cdfroid@gmail.com</t>
  </si>
  <si>
    <t>ALMEIDA</t>
  </si>
  <si>
    <t>christophevidaud-almeida@orange.fr</t>
  </si>
  <si>
    <t>SARDIN</t>
  </si>
  <si>
    <t>pierre.denepoux@hotmail.fr</t>
  </si>
  <si>
    <t>SIGNA VISION</t>
  </si>
  <si>
    <t>contact@signa-vision-16.com</t>
  </si>
  <si>
    <t>L'ILE AUX FROMAGES</t>
  </si>
  <si>
    <t>0611561932</t>
  </si>
  <si>
    <t>ludovic_loizeau3@hotmail.com</t>
  </si>
  <si>
    <t>GALETOU</t>
  </si>
  <si>
    <t>VINCENT</t>
  </si>
  <si>
    <t>DIAG IMMO</t>
  </si>
  <si>
    <t>vincent.galetou@gmail.com</t>
  </si>
  <si>
    <t>JEANNETTE</t>
  </si>
  <si>
    <t>TOP FORME</t>
  </si>
  <si>
    <t>dan.jeannette24@gmail.com</t>
  </si>
  <si>
    <t>BOURREAU</t>
  </si>
  <si>
    <t>ARVI</t>
  </si>
  <si>
    <t>arvi.dir.rompsay@orange.fr</t>
  </si>
  <si>
    <t>TAPIN</t>
  </si>
  <si>
    <t>MULTIDIFFUSION</t>
  </si>
  <si>
    <t>boss@multidiffusion.fr</t>
  </si>
  <si>
    <t>DE LASSÉE</t>
  </si>
  <si>
    <t>Geoffroy</t>
  </si>
  <si>
    <t>ASSURANCE MARITIMES DE LASSEÉ</t>
  </si>
  <si>
    <t>geoffroy@delassee.com</t>
  </si>
  <si>
    <t>DECHATRE</t>
  </si>
  <si>
    <t>LEA NATURE</t>
  </si>
  <si>
    <t>fdechatre@leanature.com</t>
  </si>
  <si>
    <t>GROUPE SARRION</t>
  </si>
  <si>
    <t>sarrion.f@sarrion-transports.fr</t>
  </si>
  <si>
    <t>Mai-CJD</t>
  </si>
  <si>
    <t xml:space="preserve">ATTENTION mon adresse email devient : </t>
  </si>
  <si>
    <t>Régis</t>
  </si>
  <si>
    <t>Gaetan</t>
  </si>
  <si>
    <t>Maxime</t>
  </si>
  <si>
    <t>Gregoire</t>
  </si>
  <si>
    <t>Ingrid</t>
  </si>
  <si>
    <t>Alexandre</t>
  </si>
  <si>
    <t>Julie</t>
  </si>
  <si>
    <t>Maylis</t>
  </si>
  <si>
    <t>Eleonore</t>
  </si>
  <si>
    <t>ben.fouilleul@gmail.com</t>
  </si>
  <si>
    <t>Bernadet</t>
  </si>
  <si>
    <t>BERNADET</t>
  </si>
  <si>
    <t>ANSO</t>
  </si>
  <si>
    <t>BRETHENOUX</t>
  </si>
  <si>
    <t>BROCHARD</t>
  </si>
  <si>
    <t>CHOVE</t>
  </si>
  <si>
    <t>DAVID</t>
  </si>
  <si>
    <t>DE LARAUZE</t>
  </si>
  <si>
    <t>DENEPOUX</t>
  </si>
  <si>
    <t>DOUIRI</t>
  </si>
  <si>
    <t>DUMONT</t>
  </si>
  <si>
    <t>DUTHILLEUL</t>
  </si>
  <si>
    <t>GERAL</t>
  </si>
  <si>
    <t>GUYOT</t>
  </si>
  <si>
    <t>HERBINET</t>
  </si>
  <si>
    <t>LALUT</t>
  </si>
  <si>
    <t>LEGEAY</t>
  </si>
  <si>
    <t>LOIZEAU</t>
  </si>
  <si>
    <t>MAGNAN</t>
  </si>
  <si>
    <t>NANTUR</t>
  </si>
  <si>
    <t>RAYNAUD</t>
  </si>
  <si>
    <t>ROUSSEAU</t>
  </si>
  <si>
    <t>SALESSE</t>
  </si>
  <si>
    <t>SARRION</t>
  </si>
  <si>
    <t>SAUX</t>
  </si>
  <si>
    <t>SENNAVOINE</t>
  </si>
  <si>
    <t>TARDY</t>
  </si>
  <si>
    <t>THILLARD</t>
  </si>
  <si>
    <t>VIDAUD</t>
  </si>
  <si>
    <t xml:space="preserve">As-tu fais tes changements et/ou transfert d'e-mail ???? </t>
  </si>
  <si>
    <t>01</t>
  </si>
  <si>
    <t>03</t>
  </si>
  <si>
    <t>04</t>
  </si>
  <si>
    <r>
      <rPr>
        <sz val="13"/>
        <color rgb="FF000000"/>
        <rFont val="Wingdings"/>
        <charset val="2"/>
      </rPr>
      <t>þ</t>
    </r>
    <r>
      <rPr>
        <sz val="13"/>
        <color rgb="FF000000"/>
        <rFont val="Calibri"/>
        <family val="2"/>
      </rPr>
      <t xml:space="preserve"> Je vérifie mes coordonnées </t>
    </r>
    <r>
      <rPr>
        <sz val="13"/>
        <color rgb="FF000000"/>
        <rFont val="Wingdings"/>
        <charset val="2"/>
      </rPr>
      <t>þ</t>
    </r>
    <r>
      <rPr>
        <sz val="13"/>
        <color rgb="FF000000"/>
        <rFont val="Calibri"/>
        <family val="2"/>
      </rPr>
      <t xml:space="preserve"> Je choisis mes souhaits </t>
    </r>
    <r>
      <rPr>
        <sz val="13"/>
        <color rgb="FF000000"/>
        <rFont val="Wingdings"/>
        <charset val="2"/>
      </rPr>
      <t>þ</t>
    </r>
    <r>
      <rPr>
        <sz val="13"/>
        <color rgb="FF000000"/>
        <rFont val="Calibri"/>
        <family val="2"/>
      </rPr>
      <t xml:space="preserve"> J'imprime et signe mon inscription</t>
    </r>
  </si>
  <si>
    <t>MARIE-LAURE</t>
  </si>
  <si>
    <t>Jean- Pierre</t>
  </si>
  <si>
    <t>SAMUEL</t>
  </si>
  <si>
    <t>AURELIEN</t>
  </si>
  <si>
    <t>M. Pierre</t>
  </si>
  <si>
    <t>JULIE</t>
  </si>
  <si>
    <t>PIERRE</t>
  </si>
  <si>
    <t>LOUIS MARIE</t>
  </si>
  <si>
    <t>DESMAZIERES</t>
  </si>
  <si>
    <t>JULIEN</t>
  </si>
  <si>
    <t>Jean -Manuel</t>
  </si>
  <si>
    <t>Anne - Hélène</t>
  </si>
  <si>
    <t>DAN</t>
  </si>
  <si>
    <t>VALENTIN</t>
  </si>
  <si>
    <t>KARINE</t>
  </si>
  <si>
    <t>RENAULT</t>
  </si>
  <si>
    <t>Hugues</t>
  </si>
  <si>
    <t>LUDOVIC</t>
  </si>
  <si>
    <t>VICTOR</t>
  </si>
  <si>
    <t>ALEXANDRE</t>
  </si>
  <si>
    <t>VALANCE</t>
  </si>
  <si>
    <t>LAURENT</t>
  </si>
  <si>
    <t>DENIS</t>
  </si>
  <si>
    <t>CHRISTOPHE</t>
  </si>
  <si>
    <t>Euromaster</t>
  </si>
  <si>
    <t>ENJEU RECRUTEMENT</t>
  </si>
  <si>
    <t>DISTRIBUTION RM</t>
  </si>
  <si>
    <t>West Rock</t>
  </si>
  <si>
    <t>SAS MOZART</t>
  </si>
  <si>
    <t>Cachet Giraud</t>
  </si>
  <si>
    <t>Seguin Moreau</t>
  </si>
  <si>
    <t>Ambulances Nuit Et Jour</t>
  </si>
  <si>
    <t>SELARL JULIE ROUQUIER</t>
  </si>
  <si>
    <t>David Braastad</t>
  </si>
  <si>
    <t>Charpente Métalique Pose juste</t>
  </si>
  <si>
    <t>L'yeuse</t>
  </si>
  <si>
    <t>Bazinette</t>
  </si>
  <si>
    <t>ATRIA</t>
  </si>
  <si>
    <t>Gestion patrimoine?</t>
  </si>
  <si>
    <t>Mg Architecte</t>
  </si>
  <si>
    <t>Gan</t>
  </si>
  <si>
    <t>Transports Bernis</t>
  </si>
  <si>
    <t>Fidal</t>
  </si>
  <si>
    <t>Hugues Renault</t>
  </si>
  <si>
    <t>Neva</t>
  </si>
  <si>
    <t>ATIPIU</t>
  </si>
  <si>
    <t>Miso Nantur</t>
  </si>
  <si>
    <t>Brunet</t>
  </si>
  <si>
    <t>WASH WASH</t>
  </si>
  <si>
    <t>Metropolitan formations</t>
  </si>
  <si>
    <t>MTSA</t>
  </si>
  <si>
    <t>Pharmacie Riviere</t>
  </si>
  <si>
    <t>Transports Rousseau</t>
  </si>
  <si>
    <t>Abscisse</t>
  </si>
  <si>
    <t>UBSU SARL</t>
  </si>
  <si>
    <t>Tardy</t>
  </si>
  <si>
    <t>CREOCEAN</t>
  </si>
  <si>
    <t>ALLARD OPTIQUE</t>
  </si>
  <si>
    <t>Vikensi Communication</t>
  </si>
  <si>
    <t>06 87 15 29 99</t>
  </si>
  <si>
    <t>06 69 64 94 96</t>
  </si>
  <si>
    <t>06 82 08 50 08</t>
  </si>
  <si>
    <t>06 09 59 23 83</t>
  </si>
  <si>
    <t>06 09 98 77 17</t>
  </si>
  <si>
    <t>06 22 85 23 87</t>
  </si>
  <si>
    <t>06 22 69 20 75</t>
  </si>
  <si>
    <t>06 25 92 93 09</t>
  </si>
  <si>
    <t>06 78 94 42 68</t>
  </si>
  <si>
    <t>06 73 07 37 24</t>
  </si>
  <si>
    <t>06 83 63 86 38</t>
  </si>
  <si>
    <t>06 38 71 94 14</t>
  </si>
  <si>
    <t>06 03 09 51 60</t>
  </si>
  <si>
    <t>06 25 94 55 68</t>
  </si>
  <si>
    <t>06 79 11 89 79</t>
  </si>
  <si>
    <t>06 40 90 76 59</t>
  </si>
  <si>
    <t>06 99 82 37 01</t>
  </si>
  <si>
    <t>06 80 02 04 06</t>
  </si>
  <si>
    <t>06 03 70 03 64</t>
  </si>
  <si>
    <t>06 10 50 10 77</t>
  </si>
  <si>
    <t>06 17 74 28 20</t>
  </si>
  <si>
    <t>06 65 78 95 20</t>
  </si>
  <si>
    <t>06 14 05 58 32</t>
  </si>
  <si>
    <t>06 87 34 40 36</t>
  </si>
  <si>
    <t>06 62 06 09 29</t>
  </si>
  <si>
    <t>06 79 81 51 40</t>
  </si>
  <si>
    <t>07 67 39 30 39</t>
  </si>
  <si>
    <t>06 43 21 34 19</t>
  </si>
  <si>
    <t>06 70 75 00 91</t>
  </si>
  <si>
    <t>06 32 10 50 16</t>
  </si>
  <si>
    <t>06 07 52 57 98</t>
  </si>
  <si>
    <t>05 45 81 31 12</t>
  </si>
  <si>
    <t>06 72 72 80 57</t>
  </si>
  <si>
    <t>06 79 74 06 65</t>
  </si>
  <si>
    <t>06 10 47 82 18</t>
  </si>
  <si>
    <t>06 79 02 01 32</t>
  </si>
  <si>
    <t>06 71 52 81 07</t>
  </si>
  <si>
    <t>06 80 26 22 24</t>
  </si>
  <si>
    <t>06 48 15 88 74</t>
  </si>
  <si>
    <t>06 09 68 00 03</t>
  </si>
  <si>
    <t>07 78 41 77 32</t>
  </si>
  <si>
    <t>06 11 10 09 22</t>
  </si>
  <si>
    <t>06 88 18 36 89</t>
  </si>
  <si>
    <t>06 86 24 45 61</t>
  </si>
  <si>
    <t>06 85 27 39 09</t>
  </si>
  <si>
    <t>06 63 06 96 70</t>
  </si>
  <si>
    <t>07 86 11 48 02</t>
  </si>
  <si>
    <t>06 11 69 34 35</t>
  </si>
  <si>
    <t>06 17 31 24 95</t>
  </si>
  <si>
    <t>07 67 17 77 07</t>
  </si>
  <si>
    <t>06 82 51 51 83</t>
  </si>
  <si>
    <t>06 88 89 94 70</t>
  </si>
  <si>
    <t>06 26 80 93 35</t>
  </si>
  <si>
    <t>06 84 05 30 32</t>
  </si>
  <si>
    <t>06 30 17 99 84</t>
  </si>
  <si>
    <t>06 70 88 64 06</t>
  </si>
  <si>
    <t>06 85 12 04 33</t>
  </si>
  <si>
    <t>06 73 69 96 86</t>
  </si>
  <si>
    <t>06 33 42 29 23</t>
  </si>
  <si>
    <t>06 22 86 32 69</t>
  </si>
  <si>
    <t>06 81 90 01 16</t>
  </si>
  <si>
    <t>06 71 61 38 46</t>
  </si>
  <si>
    <t>06 70 71 86 92</t>
  </si>
  <si>
    <t>06 68 26 40 10</t>
  </si>
  <si>
    <t>06 17 15 72 09</t>
  </si>
  <si>
    <t>06 59 37 68 42</t>
  </si>
  <si>
    <t>06 29 42 03 20</t>
  </si>
  <si>
    <t>06 20 48 60 73</t>
  </si>
  <si>
    <t>05 49 55 80 69</t>
  </si>
  <si>
    <t>06 83 40 06 72</t>
  </si>
  <si>
    <t>06 77 14 74 79</t>
  </si>
  <si>
    <t>06 23 50 55 26</t>
  </si>
  <si>
    <t>06 82 89 36 98</t>
  </si>
  <si>
    <t>06 82 30 91 58</t>
  </si>
  <si>
    <t>06 95 75 69 11</t>
  </si>
  <si>
    <t>06 23 85 57 35</t>
  </si>
  <si>
    <t>06 08 54 22 81</t>
  </si>
  <si>
    <t>06 88 21 22 75</t>
  </si>
  <si>
    <t>07 69 00 66 97</t>
  </si>
  <si>
    <t>06 50 04 04 90</t>
  </si>
  <si>
    <t>06 09 24 51 20</t>
  </si>
  <si>
    <t>06 86 00 32 94</t>
  </si>
  <si>
    <t>06 81 16 05 09</t>
  </si>
  <si>
    <t>06 07 51 85 06</t>
  </si>
  <si>
    <t>06 61 20 89 81</t>
  </si>
  <si>
    <t>06 07 27 30 05</t>
  </si>
  <si>
    <t>06 49 82 33 82</t>
  </si>
  <si>
    <t>06 85 43 66 70</t>
  </si>
  <si>
    <t>06 74 74 07 77</t>
  </si>
  <si>
    <t>06 73 37 99 58</t>
  </si>
  <si>
    <t>06 08 85 03 37</t>
  </si>
  <si>
    <t>06 80 12 57 69</t>
  </si>
  <si>
    <t>06 98 10 08 11</t>
  </si>
  <si>
    <t>06 73 86 44 96</t>
  </si>
  <si>
    <t>06 99 40 54 16</t>
  </si>
  <si>
    <t>06 10 19 00 56</t>
  </si>
  <si>
    <t>06 88 28 51 30</t>
  </si>
  <si>
    <t>06 21 19 16 40</t>
  </si>
  <si>
    <t>06 86 46 12 62</t>
  </si>
  <si>
    <t>06 70 64 36 67</t>
  </si>
  <si>
    <t>06 07 88 68 52</t>
  </si>
  <si>
    <t>06 32 99 69 73</t>
  </si>
  <si>
    <t>06 73 92 64 96</t>
  </si>
  <si>
    <t>06 76 99 98 02</t>
  </si>
  <si>
    <t>06 31 67 43 51</t>
  </si>
  <si>
    <t>06 87 44 63 97</t>
  </si>
  <si>
    <t>06 62 20 63 65</t>
  </si>
  <si>
    <t>06 28 78 41 91</t>
  </si>
  <si>
    <t>06 18 12 73 61</t>
  </si>
  <si>
    <t>06 14 20 77 17</t>
  </si>
  <si>
    <t>06 22 51 06 56</t>
  </si>
  <si>
    <t>06 45 34 06 27</t>
  </si>
  <si>
    <t>06 10 57 40 09</t>
  </si>
  <si>
    <t>06 07 14 68 51</t>
  </si>
  <si>
    <t>06 71 61 22 55</t>
  </si>
  <si>
    <t>06 35 06 80 33</t>
  </si>
  <si>
    <t>05 45 82 15 10</t>
  </si>
  <si>
    <t>06 98 11 02 92</t>
  </si>
  <si>
    <t>06 29 74 61 94</t>
  </si>
  <si>
    <t>06 07 19 18 22</t>
  </si>
  <si>
    <t>06 27 71 78 22</t>
  </si>
  <si>
    <t>06 25 59 17 44</t>
  </si>
  <si>
    <t>06 78 57 24 13</t>
  </si>
  <si>
    <t>06 76 72 28 44</t>
  </si>
  <si>
    <t>06 81 17 31 49</t>
  </si>
  <si>
    <t>06 13 12 86 07</t>
  </si>
  <si>
    <t>06 86 74 92 34</t>
  </si>
  <si>
    <t>06 73 89 09 11</t>
  </si>
  <si>
    <t>07 85 56 97 32</t>
  </si>
  <si>
    <t>06 75 51 12 29</t>
  </si>
  <si>
    <t>06 14 55 96 81</t>
  </si>
  <si>
    <t>06 37 72 23 06</t>
  </si>
  <si>
    <t>06 47 55 18 78</t>
  </si>
  <si>
    <t>06 81 91 20 85</t>
  </si>
  <si>
    <t>t.anso@euromaster-cp.com</t>
  </si>
  <si>
    <t>jbatisse@hotmail.com</t>
  </si>
  <si>
    <t>jp.bernadet@bernadet.fr</t>
  </si>
  <si>
    <t>sbrunet@defiplanet.com</t>
  </si>
  <si>
    <t>laurent.charvin@lysipack.fr</t>
  </si>
  <si>
    <t>l.chery@vetalis-technologies.fr</t>
  </si>
  <si>
    <t>gchove@oeneo.com</t>
  </si>
  <si>
    <t>stephskocjd@gmail.com</t>
  </si>
  <si>
    <t>sophie.david@notaires.fr</t>
  </si>
  <si>
    <t>d.delarauze@mti86.com</t>
  </si>
  <si>
    <t>frederic@delalande.eu</t>
  </si>
  <si>
    <t>cd@yeuse.fr</t>
  </si>
  <si>
    <t>jerome.desset@gmail.com</t>
  </si>
  <si>
    <t>bazinette@orange.fr</t>
  </si>
  <si>
    <t>ch.dumont@atria-gr.com</t>
  </si>
  <si>
    <t>julien.frumholtz@hotmail.fr</t>
  </si>
  <si>
    <t>jm.geral@distillerie-remy-piron.com</t>
  </si>
  <si>
    <t>antoine.guyot@gan.fr</t>
  </si>
  <si>
    <t>ah.herbinet@bouchagesdelage.com</t>
  </si>
  <si>
    <t>sosolaguerre@gmail.com</t>
  </si>
  <si>
    <t>f.lalut@citf-group.com</t>
  </si>
  <si>
    <t>julie.le-brun@fidal.com</t>
  </si>
  <si>
    <t>renault.hugues@yahoo.fr</t>
  </si>
  <si>
    <t>mmagnan@nevatec.fr</t>
  </si>
  <si>
    <t>marchitecture.cognac@gmail.com</t>
  </si>
  <si>
    <t>louis-marie@maisonmitteault.com</t>
  </si>
  <si>
    <t>direction.miso@orange.fr</t>
  </si>
  <si>
    <t>craynaud@linea-packaging.com</t>
  </si>
  <si>
    <t>stephane.reneuve@cabinet-bassant.fr</t>
  </si>
  <si>
    <t>s.rivault@mtsa.eu</t>
  </si>
  <si>
    <t>maylisriviere@yahoo.fr</t>
  </si>
  <si>
    <t>eleonore@transportsrousseau.fr</t>
  </si>
  <si>
    <t>claire@elsembouteillage.fr</t>
  </si>
  <si>
    <t>ann.soucaret@garandeau.fr</t>
  </si>
  <si>
    <t>agnes.szabo@epause.fr</t>
  </si>
  <si>
    <t>c.tardy@entreprisetardy.fr</t>
  </si>
  <si>
    <t>denis.thillard@topo16.fr</t>
  </si>
  <si>
    <t>valance@creocean.fr</t>
  </si>
  <si>
    <t>gvillayes@vikensicommunication.fr</t>
  </si>
  <si>
    <t>09 et 10 mars 2021</t>
  </si>
  <si>
    <t>11 et 12 mars 2021</t>
  </si>
  <si>
    <t xml:space="preserve"> 03 et 04 juin 2021</t>
  </si>
  <si>
    <t>LIEU 1</t>
  </si>
  <si>
    <t>LIEU2</t>
  </si>
  <si>
    <t>LIEU 2</t>
  </si>
  <si>
    <t>LIEU 3</t>
  </si>
  <si>
    <t>01 et 02 Décembre 2020</t>
  </si>
  <si>
    <t>03 et 04 Décembre 2020</t>
  </si>
  <si>
    <t>PARCOURS Solidarité JD : GAD Groupe d'Aide à la Décision</t>
  </si>
  <si>
    <t>PARCOURS JD : VISA - ETCHETO G/TRILLAUD D</t>
  </si>
  <si>
    <t>ENEAGRAMME 2 - MOUNIER X</t>
  </si>
  <si>
    <t xml:space="preserve">POUVOIR DU CERVEAU - SAEZ J                        </t>
  </si>
  <si>
    <t>DES SOLUTIONS AUX SITUATIONS DE BLOCAGE MANAGERIALES - NAVARRE E</t>
  </si>
  <si>
    <t>L'IMPROVISATION THEATRALE- NOGUES C</t>
  </si>
  <si>
    <t xml:space="preserve">MANAGER ET ACCOMPAGNER VOS EQUIPES A DISTANCE -DUCROS E                 </t>
  </si>
  <si>
    <t>LA BOUSSOLE DU DEVELOPPEMENT PERSONNEL- SUTEAU/BOUDEAU</t>
  </si>
  <si>
    <t>ASSERTIVITE - LEFEBVRE G</t>
  </si>
  <si>
    <t>MANAGEMENT GESTION D'EQUIPE - LEFEBVRE G</t>
  </si>
  <si>
    <t>DEFINIR SA VISION D'ENTREPRISE ET TROUVER DES VOIES DE DEV - ETCHETO G</t>
  </si>
  <si>
    <t>PARCOURS JD : FACILE Les intelligences collectives -CHAVENEAU M</t>
  </si>
  <si>
    <t>PARCOURS JD : APPRENDRE A APPRENDRE -TRILLAUD D</t>
  </si>
  <si>
    <t>Nicolas MARY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</si>
</sst>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\ &quot;€&quot;"/>
  </numFmts>
  <fonts count="35" x14ac:knownFonts="1">
    <font>
      <sz val="12"/>
      <color rgb="FF000000"/>
      <name val="Calibri"/>
    </font>
    <font>
      <sz val="26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8"/>
      <color rgb="FF000000"/>
      <name val="Calibri"/>
      <family val="2"/>
    </font>
    <font>
      <b/>
      <sz val="10"/>
      <color rgb="FFFFFFFF"/>
      <name val="Calibri"/>
      <family val="2"/>
    </font>
    <font>
      <b/>
      <sz val="18"/>
      <color rgb="FF000000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i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222222"/>
      <name val="Calibri"/>
      <family val="2"/>
    </font>
    <font>
      <b/>
      <i/>
      <u/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rgb="FFFF0000"/>
      <name val="Calibri"/>
      <family val="2"/>
    </font>
    <font>
      <b/>
      <sz val="11"/>
      <color rgb="FF000000"/>
      <name val="Calibri"/>
      <family val="2"/>
    </font>
    <font>
      <sz val="26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3"/>
      <color rgb="FF000000"/>
      <name val="Calibri"/>
      <family val="2"/>
    </font>
    <font>
      <sz val="13"/>
      <color rgb="FF000000"/>
      <name val="Wingdings"/>
      <charset val="2"/>
    </font>
    <font>
      <u/>
      <sz val="12"/>
      <color theme="10"/>
      <name val="Calibri"/>
      <family val="2"/>
    </font>
    <font>
      <sz val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8496B0"/>
        <bgColor rgb="FF8496B0"/>
      </patternFill>
    </fill>
    <fill>
      <patternFill patternType="solid">
        <fgColor rgb="FFFABF8F"/>
        <bgColor rgb="FFFABF8F"/>
      </patternFill>
    </fill>
    <fill>
      <patternFill patternType="solid">
        <fgColor rgb="FFFFCC00"/>
        <bgColor rgb="FFFFCC00"/>
      </patternFill>
    </fill>
    <fill>
      <patternFill patternType="solid">
        <fgColor rgb="FFFF99CC"/>
        <bgColor rgb="FFFF99CC"/>
      </patternFill>
    </fill>
    <fill>
      <patternFill patternType="solid">
        <fgColor rgb="FFFFC000"/>
        <bgColor rgb="FFFFC000"/>
      </patternFill>
    </fill>
    <fill>
      <patternFill patternType="solid">
        <fgColor rgb="FFD99594"/>
        <bgColor rgb="FFD99594"/>
      </patternFill>
    </fill>
    <fill>
      <patternFill patternType="solid">
        <fgColor rgb="FF548DD4"/>
        <bgColor rgb="FF548DD4"/>
      </patternFill>
    </fill>
    <fill>
      <patternFill patternType="solid">
        <fgColor rgb="FFFF6600"/>
        <bgColor rgb="FFFF6600"/>
      </patternFill>
    </fill>
    <fill>
      <patternFill patternType="solid">
        <fgColor rgb="FFFBE4D5"/>
        <bgColor rgb="FFFBE4D5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3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5" fillId="3" borderId="1" xfId="0" applyFont="1" applyFill="1" applyBorder="1"/>
    <xf numFmtId="0" fontId="5" fillId="3" borderId="2" xfId="0" applyFont="1" applyFill="1" applyBorder="1"/>
    <xf numFmtId="0" fontId="0" fillId="0" borderId="0" xfId="0" applyFont="1" applyAlignment="1">
      <alignment vertical="center" wrapText="1"/>
    </xf>
    <xf numFmtId="0" fontId="3" fillId="3" borderId="2" xfId="0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14" fillId="4" borderId="6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5" fillId="0" borderId="0" xfId="0" applyFont="1" applyAlignment="1"/>
    <xf numFmtId="0" fontId="0" fillId="3" borderId="1" xfId="0" applyFont="1" applyFill="1" applyBorder="1" applyAlignment="1"/>
    <xf numFmtId="0" fontId="5" fillId="0" borderId="8" xfId="0" applyFont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>
      <alignment wrapText="1"/>
    </xf>
    <xf numFmtId="0" fontId="3" fillId="3" borderId="10" xfId="0" applyFont="1" applyFill="1" applyBorder="1"/>
    <xf numFmtId="164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/>
    <xf numFmtId="0" fontId="3" fillId="3" borderId="9" xfId="0" applyFont="1" applyFill="1" applyBorder="1" applyAlignment="1">
      <alignment horizontal="center"/>
    </xf>
    <xf numFmtId="0" fontId="15" fillId="0" borderId="12" xfId="0" applyFont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12" fillId="0" borderId="0" xfId="0" applyFont="1" applyAlignment="1"/>
    <xf numFmtId="0" fontId="3" fillId="3" borderId="1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center" wrapText="1"/>
    </xf>
    <xf numFmtId="164" fontId="5" fillId="3" borderId="9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5" fillId="3" borderId="9" xfId="0" applyFont="1" applyFill="1" applyBorder="1"/>
    <xf numFmtId="0" fontId="5" fillId="3" borderId="10" xfId="0" applyFont="1" applyFill="1" applyBorder="1"/>
    <xf numFmtId="164" fontId="5" fillId="3" borderId="9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5" fillId="3" borderId="10" xfId="0" applyFont="1" applyFill="1" applyBorder="1" applyAlignment="1"/>
    <xf numFmtId="0" fontId="6" fillId="11" borderId="12" xfId="0" applyFont="1" applyFill="1" applyBorder="1" applyAlignment="1">
      <alignment horizontal="center"/>
    </xf>
    <xf numFmtId="0" fontId="3" fillId="3" borderId="20" xfId="0" applyFont="1" applyFill="1" applyBorder="1" applyAlignment="1"/>
    <xf numFmtId="0" fontId="3" fillId="3" borderId="20" xfId="0" applyFont="1" applyFill="1" applyBorder="1"/>
    <xf numFmtId="0" fontId="19" fillId="6" borderId="1" xfId="0" applyFont="1" applyFill="1" applyBorder="1" applyAlignment="1">
      <alignment vertical="center" textRotation="255"/>
    </xf>
    <xf numFmtId="0" fontId="6" fillId="5" borderId="12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wrapText="1"/>
    </xf>
    <xf numFmtId="0" fontId="5" fillId="3" borderId="9" xfId="0" applyFont="1" applyFill="1" applyBorder="1" applyAlignment="1"/>
    <xf numFmtId="0" fontId="10" fillId="12" borderId="12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0" fillId="13" borderId="12" xfId="0" applyFont="1" applyFill="1" applyBorder="1" applyAlignment="1">
      <alignment horizontal="center" wrapText="1"/>
    </xf>
    <xf numFmtId="0" fontId="10" fillId="13" borderId="12" xfId="0" applyFont="1" applyFill="1" applyBorder="1" applyAlignment="1">
      <alignment horizontal="center" wrapText="1"/>
    </xf>
    <xf numFmtId="0" fontId="21" fillId="3" borderId="10" xfId="0" applyFont="1" applyFill="1" applyBorder="1" applyAlignment="1"/>
    <xf numFmtId="0" fontId="21" fillId="3" borderId="10" xfId="0" applyFont="1" applyFill="1" applyBorder="1"/>
    <xf numFmtId="164" fontId="3" fillId="3" borderId="9" xfId="0" applyNumberFormat="1" applyFont="1" applyFill="1" applyBorder="1" applyAlignment="1">
      <alignment horizontal="center"/>
    </xf>
    <xf numFmtId="49" fontId="21" fillId="3" borderId="20" xfId="0" applyNumberFormat="1" applyFont="1" applyFill="1" applyBorder="1" applyAlignment="1"/>
    <xf numFmtId="49" fontId="3" fillId="3" borderId="20" xfId="0" applyNumberFormat="1" applyFont="1" applyFill="1" applyBorder="1" applyAlignment="1"/>
    <xf numFmtId="49" fontId="5" fillId="3" borderId="20" xfId="0" applyNumberFormat="1" applyFont="1" applyFill="1" applyBorder="1"/>
    <xf numFmtId="0" fontId="5" fillId="3" borderId="1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49" fontId="3" fillId="3" borderId="9" xfId="0" applyNumberFormat="1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/>
    <xf numFmtId="49" fontId="5" fillId="3" borderId="30" xfId="0" applyNumberFormat="1" applyFont="1" applyFill="1" applyBorder="1"/>
    <xf numFmtId="0" fontId="5" fillId="3" borderId="20" xfId="0" applyFont="1" applyFill="1" applyBorder="1" applyAlignment="1">
      <alignment wrapText="1"/>
    </xf>
    <xf numFmtId="0" fontId="5" fillId="3" borderId="20" xfId="0" applyFont="1" applyFill="1" applyBorder="1"/>
    <xf numFmtId="0" fontId="3" fillId="3" borderId="20" xfId="0" applyFont="1" applyFill="1" applyBorder="1" applyAlignment="1">
      <alignment wrapText="1"/>
    </xf>
    <xf numFmtId="49" fontId="3" fillId="3" borderId="20" xfId="0" applyNumberFormat="1" applyFont="1" applyFill="1" applyBorder="1"/>
    <xf numFmtId="0" fontId="25" fillId="2" borderId="13" xfId="0" applyFont="1" applyFill="1" applyBorder="1" applyAlignment="1"/>
    <xf numFmtId="0" fontId="0" fillId="0" borderId="42" xfId="0" applyFont="1" applyBorder="1" applyAlignment="1"/>
    <xf numFmtId="0" fontId="14" fillId="0" borderId="28" xfId="0" applyFont="1" applyBorder="1" applyAlignment="1">
      <alignment horizontal="center" vertical="center" wrapText="1"/>
    </xf>
    <xf numFmtId="0" fontId="25" fillId="0" borderId="0" xfId="0" applyFont="1" applyAlignment="1"/>
    <xf numFmtId="0" fontId="27" fillId="10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5" fillId="0" borderId="0" xfId="0" applyFont="1" applyAlignment="1"/>
    <xf numFmtId="0" fontId="14" fillId="0" borderId="12" xfId="0" applyFont="1" applyBorder="1" applyAlignment="1">
      <alignment wrapText="1"/>
    </xf>
    <xf numFmtId="0" fontId="0" fillId="0" borderId="21" xfId="0" applyFill="1" applyBorder="1"/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1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4" fillId="7" borderId="39" xfId="0" quotePrefix="1" applyFont="1" applyFill="1" applyBorder="1" applyAlignment="1">
      <alignment horizontal="center" vertical="center" wrapText="1"/>
    </xf>
    <xf numFmtId="0" fontId="4" fillId="11" borderId="3" xfId="0" quotePrefix="1" applyFont="1" applyFill="1" applyBorder="1" applyAlignment="1">
      <alignment horizontal="center" vertical="center" wrapText="1"/>
    </xf>
    <xf numFmtId="0" fontId="4" fillId="5" borderId="3" xfId="0" quotePrefix="1" applyFont="1" applyFill="1" applyBorder="1" applyAlignment="1">
      <alignment horizontal="center" vertical="center" wrapText="1"/>
    </xf>
    <xf numFmtId="0" fontId="6" fillId="7" borderId="12" xfId="0" quotePrefix="1" applyFont="1" applyFill="1" applyBorder="1" applyAlignment="1">
      <alignment horizontal="center" wrapText="1"/>
    </xf>
    <xf numFmtId="0" fontId="6" fillId="11" borderId="12" xfId="0" quotePrefix="1" applyFont="1" applyFill="1" applyBorder="1" applyAlignment="1">
      <alignment horizontal="center" wrapText="1"/>
    </xf>
    <xf numFmtId="0" fontId="6" fillId="5" borderId="12" xfId="0" quotePrefix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Font="1" applyAlignment="1"/>
    <xf numFmtId="0" fontId="5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</xf>
    <xf numFmtId="14" fontId="27" fillId="0" borderId="1" xfId="0" applyNumberFormat="1" applyFont="1" applyBorder="1" applyAlignment="1" applyProtection="1">
      <alignment horizontal="center" vertical="center" wrapText="1"/>
    </xf>
    <xf numFmtId="165" fontId="27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5" fillId="9" borderId="25" xfId="0" applyFont="1" applyFill="1" applyBorder="1" applyAlignment="1" applyProtection="1">
      <alignment horizontal="center" vertical="center" wrapText="1"/>
      <protection locked="0"/>
    </xf>
    <xf numFmtId="0" fontId="25" fillId="9" borderId="27" xfId="0" applyFont="1" applyFill="1" applyBorder="1" applyAlignment="1" applyProtection="1">
      <alignment horizontal="center" vertical="center" wrapText="1"/>
      <protection locked="0"/>
    </xf>
    <xf numFmtId="0" fontId="25" fillId="9" borderId="2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/>
    </xf>
    <xf numFmtId="0" fontId="27" fillId="4" borderId="29" xfId="0" applyFont="1" applyFill="1" applyBorder="1" applyAlignment="1" applyProtection="1">
      <alignment horizontal="center" vertical="center" wrapText="1" shrinkToFit="1"/>
      <protection locked="0"/>
    </xf>
    <xf numFmtId="0" fontId="27" fillId="4" borderId="30" xfId="0" applyFont="1" applyFill="1" applyBorder="1" applyAlignment="1" applyProtection="1">
      <alignment horizontal="center" vertical="center" wrapText="1" shrinkToFit="1"/>
      <protection locked="0"/>
    </xf>
    <xf numFmtId="0" fontId="27" fillId="4" borderId="2" xfId="0" applyFont="1" applyFill="1" applyBorder="1" applyAlignment="1" applyProtection="1">
      <alignment horizontal="center" vertical="center" wrapText="1" shrinkToFit="1"/>
      <protection locked="0"/>
    </xf>
    <xf numFmtId="0" fontId="0" fillId="6" borderId="29" xfId="0" applyFont="1" applyFill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left"/>
    </xf>
    <xf numFmtId="0" fontId="0" fillId="4" borderId="32" xfId="0" applyFont="1" applyFill="1" applyBorder="1" applyAlignment="1" applyProtection="1">
      <alignment horizontal="center"/>
      <protection locked="0"/>
    </xf>
    <xf numFmtId="0" fontId="0" fillId="4" borderId="33" xfId="0" applyFont="1" applyFill="1" applyBorder="1" applyAlignment="1" applyProtection="1">
      <alignment horizontal="center"/>
      <protection locked="0"/>
    </xf>
    <xf numFmtId="0" fontId="0" fillId="4" borderId="34" xfId="0" applyFont="1" applyFill="1" applyBorder="1" applyAlignment="1" applyProtection="1">
      <alignment horizontal="center"/>
      <protection locked="0"/>
    </xf>
    <xf numFmtId="0" fontId="0" fillId="4" borderId="35" xfId="0" applyFont="1" applyFill="1" applyBorder="1" applyAlignment="1" applyProtection="1">
      <alignment horizontal="center"/>
      <protection locked="0"/>
    </xf>
    <xf numFmtId="0" fontId="0" fillId="4" borderId="21" xfId="0" applyFont="1" applyFill="1" applyBorder="1" applyAlignment="1" applyProtection="1">
      <alignment horizontal="center"/>
      <protection locked="0"/>
    </xf>
    <xf numFmtId="0" fontId="0" fillId="4" borderId="36" xfId="0" applyFont="1" applyFill="1" applyBorder="1" applyAlignment="1" applyProtection="1">
      <alignment horizontal="center"/>
      <protection locked="0"/>
    </xf>
    <xf numFmtId="0" fontId="0" fillId="4" borderId="37" xfId="0" applyFont="1" applyFill="1" applyBorder="1" applyAlignment="1" applyProtection="1">
      <alignment horizontal="center"/>
      <protection locked="0"/>
    </xf>
    <xf numFmtId="0" fontId="0" fillId="4" borderId="31" xfId="0" applyFont="1" applyFill="1" applyBorder="1" applyAlignment="1" applyProtection="1">
      <alignment horizontal="center"/>
      <protection locked="0"/>
    </xf>
    <xf numFmtId="0" fontId="0" fillId="4" borderId="38" xfId="0" applyFont="1" applyFill="1" applyBorder="1" applyAlignment="1" applyProtection="1">
      <alignment horizontal="center"/>
      <protection locked="0"/>
    </xf>
    <xf numFmtId="0" fontId="25" fillId="14" borderId="35" xfId="0" applyFont="1" applyFill="1" applyBorder="1" applyAlignment="1" applyProtection="1">
      <alignment horizontal="center" shrinkToFit="1"/>
      <protection locked="0"/>
    </xf>
    <xf numFmtId="0" fontId="0" fillId="14" borderId="21" xfId="0" applyFont="1" applyFill="1" applyBorder="1" applyAlignment="1" applyProtection="1">
      <alignment horizontal="center" shrinkToFit="1"/>
      <protection locked="0"/>
    </xf>
    <xf numFmtId="0" fontId="0" fillId="14" borderId="36" xfId="0" applyFont="1" applyFill="1" applyBorder="1" applyAlignment="1" applyProtection="1">
      <alignment horizontal="center" shrinkToFit="1"/>
      <protection locked="0"/>
    </xf>
    <xf numFmtId="0" fontId="0" fillId="14" borderId="35" xfId="0" applyFont="1" applyFill="1" applyBorder="1" applyAlignment="1" applyProtection="1">
      <alignment horizontal="center" shrinkToFit="1"/>
      <protection locked="0"/>
    </xf>
    <xf numFmtId="0" fontId="0" fillId="0" borderId="0" xfId="0" applyFont="1" applyAlignment="1">
      <alignment horizontal="left" vertical="center" wrapText="1"/>
    </xf>
    <xf numFmtId="0" fontId="14" fillId="0" borderId="31" xfId="0" applyFont="1" applyBorder="1" applyAlignment="1">
      <alignment horizontal="center"/>
    </xf>
    <xf numFmtId="0" fontId="18" fillId="0" borderId="43" xfId="0" applyFont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11" fillId="0" borderId="9" xfId="0" applyFont="1" applyBorder="1"/>
    <xf numFmtId="0" fontId="17" fillId="9" borderId="22" xfId="0" applyFont="1" applyFill="1" applyBorder="1" applyAlignment="1" applyProtection="1">
      <alignment horizontal="center"/>
      <protection locked="0"/>
    </xf>
    <xf numFmtId="0" fontId="17" fillId="9" borderId="23" xfId="0" applyFont="1" applyFill="1" applyBorder="1" applyAlignment="1" applyProtection="1">
      <alignment horizontal="center"/>
      <protection locked="0"/>
    </xf>
    <xf numFmtId="0" fontId="17" fillId="9" borderId="24" xfId="0" applyFont="1" applyFill="1" applyBorder="1" applyAlignment="1" applyProtection="1">
      <alignment horizontal="center"/>
      <protection locked="0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33" fillId="9" borderId="25" xfId="1" applyFill="1" applyBorder="1" applyAlignment="1" applyProtection="1">
      <alignment horizontal="center" vertical="center" wrapText="1"/>
      <protection locked="0"/>
    </xf>
    <xf numFmtId="0" fontId="0" fillId="10" borderId="1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164" fontId="12" fillId="8" borderId="11" xfId="0" applyNumberFormat="1" applyFont="1" applyFill="1" applyBorder="1" applyAlignment="1" applyProtection="1">
      <alignment horizont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11" fillId="0" borderId="18" xfId="0" applyFont="1" applyBorder="1"/>
    <xf numFmtId="0" fontId="0" fillId="0" borderId="0" xfId="0" applyFont="1" applyAlignment="1"/>
    <xf numFmtId="0" fontId="11" fillId="0" borderId="5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10" xfId="0" applyFont="1" applyBorder="1"/>
    <xf numFmtId="0" fontId="0" fillId="9" borderId="13" xfId="0" applyFont="1" applyFill="1" applyBorder="1" applyAlignment="1">
      <alignment horizontal="center"/>
    </xf>
    <xf numFmtId="0" fontId="11" fillId="0" borderId="17" xfId="0" applyFont="1" applyBorder="1"/>
    <xf numFmtId="0" fontId="12" fillId="15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11" fillId="0" borderId="0" xfId="0" applyFont="1" applyAlignment="1"/>
    <xf numFmtId="0" fontId="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8" borderId="1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6">
    <dxf>
      <fill>
        <patternFill>
          <bgColor rgb="FF66FFFF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66FF"/>
        </patternFill>
      </fill>
    </dxf>
    <dxf>
      <fill>
        <patternFill patternType="solid">
          <fgColor rgb="FFC8C8C8"/>
          <bgColor rgb="FFC8C8C8"/>
        </patternFill>
      </fill>
    </dxf>
  </dxfs>
  <tableStyles count="0" defaultTableStyle="TableStyleMedium2" defaultPivotStyle="PivotStyleLight16"/>
  <colors>
    <mruColors>
      <color rgb="FFFFCCFF"/>
      <color rgb="FF9966FF"/>
      <color rgb="FFFF99FF"/>
      <color rgb="FFFFCC00"/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343244</xdr:colOff>
      <xdr:row>0</xdr:row>
      <xdr:rowOff>1</xdr:rowOff>
    </xdr:from>
    <xdr:ext cx="1046892" cy="574932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649" y="1"/>
          <a:ext cx="1046892" cy="57493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2"/>
  <sheetViews>
    <sheetView showGridLines="0" tabSelected="1" zoomScale="74" zoomScaleNormal="74" zoomScaleSheetLayoutView="85" workbookViewId="0">
      <selection activeCell="E4" sqref="E4:G5"/>
    </sheetView>
  </sheetViews>
  <sheetFormatPr baseColWidth="10" defaultColWidth="11.25" defaultRowHeight="15" customHeight="1" x14ac:dyDescent="0.35"/>
  <cols>
    <col min="1" max="1" width="1.75" style="87" customWidth="1"/>
    <col min="2" max="2" width="2.75" style="110" customWidth="1"/>
    <col min="3" max="3" width="11.08203125" style="110" customWidth="1"/>
    <col min="4" max="4" width="11.58203125" style="110" customWidth="1"/>
    <col min="5" max="5" width="6.25" style="110" customWidth="1"/>
    <col min="6" max="6" width="8.25" style="110" customWidth="1"/>
    <col min="7" max="7" width="12.83203125" style="110" customWidth="1"/>
    <col min="8" max="8" width="7.33203125" style="110" customWidth="1"/>
    <col min="9" max="9" width="9.58203125" style="110" customWidth="1"/>
    <col min="10" max="10" width="9.25" style="110" customWidth="1"/>
    <col min="11" max="11" width="9.58203125" style="110" customWidth="1"/>
    <col min="12" max="12" width="1.58203125" style="95" customWidth="1"/>
    <col min="13" max="14" width="8.83203125" style="95" hidden="1" customWidth="1"/>
    <col min="15" max="15" width="8.83203125" customWidth="1"/>
    <col min="16" max="26" width="10" customWidth="1"/>
  </cols>
  <sheetData>
    <row r="1" spans="2:19" ht="20.25" customHeight="1" x14ac:dyDescent="0.3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94"/>
      <c r="M1" s="94"/>
      <c r="O1" s="8"/>
    </row>
    <row r="2" spans="2:19" ht="17.25" customHeight="1" x14ac:dyDescent="0.3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94"/>
      <c r="M2" s="94"/>
      <c r="O2" s="181"/>
      <c r="P2" s="172" t="s">
        <v>47</v>
      </c>
      <c r="Q2" s="173"/>
      <c r="R2" s="173"/>
      <c r="S2" s="174"/>
    </row>
    <row r="3" spans="2:19" ht="3.75" customHeight="1" x14ac:dyDescent="0.35">
      <c r="B3" s="3"/>
      <c r="C3" s="3"/>
      <c r="D3" s="3"/>
      <c r="E3" s="3"/>
      <c r="F3" s="3"/>
      <c r="G3" s="3"/>
      <c r="L3" s="94"/>
      <c r="M3" s="94"/>
      <c r="O3" s="182"/>
      <c r="P3" s="175"/>
      <c r="Q3" s="176"/>
      <c r="R3" s="176"/>
      <c r="S3" s="177"/>
    </row>
    <row r="4" spans="2:19" ht="15" customHeight="1" x14ac:dyDescent="0.35">
      <c r="B4" s="190" t="s">
        <v>19</v>
      </c>
      <c r="C4" s="190"/>
      <c r="D4" s="190"/>
      <c r="E4" s="191"/>
      <c r="F4" s="191"/>
      <c r="G4" s="191"/>
      <c r="L4" s="94"/>
      <c r="M4" s="94"/>
      <c r="O4" s="182"/>
      <c r="P4" s="175"/>
      <c r="Q4" s="176"/>
      <c r="R4" s="176"/>
      <c r="S4" s="177"/>
    </row>
    <row r="5" spans="2:19" ht="15" customHeight="1" x14ac:dyDescent="0.35">
      <c r="B5" s="190"/>
      <c r="C5" s="190"/>
      <c r="D5" s="190"/>
      <c r="E5" s="191"/>
      <c r="F5" s="191"/>
      <c r="G5" s="191"/>
      <c r="L5" s="94"/>
      <c r="M5" s="94"/>
      <c r="O5" s="160"/>
      <c r="P5" s="178"/>
      <c r="Q5" s="179"/>
      <c r="R5" s="179"/>
      <c r="S5" s="180"/>
    </row>
    <row r="6" spans="2:19" ht="20.25" customHeight="1" x14ac:dyDescent="0.45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84"/>
      <c r="M6" s="185"/>
      <c r="N6" s="185"/>
      <c r="O6" s="159"/>
      <c r="P6" s="172" t="s">
        <v>120</v>
      </c>
      <c r="Q6" s="173"/>
      <c r="R6" s="173"/>
      <c r="S6" s="174"/>
    </row>
    <row r="7" spans="2:19" ht="20.25" customHeight="1" x14ac:dyDescent="0.45">
      <c r="B7" s="187" t="s">
        <v>939</v>
      </c>
      <c r="C7" s="187"/>
      <c r="D7" s="187"/>
      <c r="E7" s="187"/>
      <c r="F7" s="187"/>
      <c r="G7" s="187"/>
      <c r="H7" s="187"/>
      <c r="I7" s="187"/>
      <c r="J7" s="187"/>
      <c r="K7" s="187"/>
      <c r="L7" s="96"/>
      <c r="M7" s="96"/>
      <c r="N7" s="96"/>
      <c r="O7" s="160"/>
      <c r="P7" s="178"/>
      <c r="Q7" s="179"/>
      <c r="R7" s="179"/>
      <c r="S7" s="180"/>
    </row>
    <row r="8" spans="2:19" ht="21" customHeight="1" x14ac:dyDescent="0.45">
      <c r="B8" s="192" t="s">
        <v>23</v>
      </c>
      <c r="C8" s="192"/>
      <c r="D8" s="126"/>
      <c r="E8" s="126"/>
      <c r="F8" s="126"/>
      <c r="G8" s="126"/>
      <c r="H8" s="126"/>
      <c r="I8" s="126"/>
      <c r="J8" s="126"/>
      <c r="K8" s="126"/>
      <c r="L8" s="96"/>
      <c r="M8" s="96"/>
      <c r="N8" s="96"/>
      <c r="O8" s="167"/>
      <c r="P8" s="172" t="s">
        <v>142</v>
      </c>
      <c r="Q8" s="173"/>
      <c r="R8" s="173"/>
      <c r="S8" s="174"/>
    </row>
    <row r="9" spans="2:19" ht="21" customHeight="1" x14ac:dyDescent="0.45">
      <c r="B9" s="189" t="str">
        <f>IF(ISBLANK(D8)," ","De la société "&amp;VLOOKUP(D8,Tableau_JD,4,FALSE)&amp;" de la section de "&amp;VLOOKUP(D8,Tableau_JD,11,FALSE))</f>
        <v xml:space="preserve"> </v>
      </c>
      <c r="C9" s="189"/>
      <c r="D9" s="189"/>
      <c r="E9" s="189"/>
      <c r="F9" s="189"/>
      <c r="G9" s="189"/>
      <c r="H9" s="189"/>
      <c r="I9" s="189"/>
      <c r="J9" s="189"/>
      <c r="K9" s="189"/>
      <c r="L9" s="97"/>
      <c r="M9" s="97"/>
      <c r="O9" s="160"/>
      <c r="P9" s="178"/>
      <c r="Q9" s="179"/>
      <c r="R9" s="179"/>
      <c r="S9" s="180"/>
    </row>
    <row r="10" spans="2:19" ht="2.25" customHeight="1" x14ac:dyDescent="0.45">
      <c r="C10" s="30"/>
      <c r="D10" s="30"/>
      <c r="E10" s="30"/>
      <c r="F10" s="30"/>
      <c r="G10" s="30"/>
      <c r="H10" s="112"/>
      <c r="I10" s="112"/>
      <c r="J10" s="30"/>
      <c r="K10" s="30"/>
      <c r="L10" s="97"/>
      <c r="M10" s="97"/>
    </row>
    <row r="11" spans="2:19" ht="18.75" customHeight="1" x14ac:dyDescent="0.45">
      <c r="B11" s="128" t="str">
        <f>"mon n° de téléphone est toujours le "</f>
        <v xml:space="preserve">mon n° de téléphone est toujours le </v>
      </c>
      <c r="C11" s="128"/>
      <c r="D11" s="128"/>
      <c r="E11" s="128"/>
      <c r="F11" s="128"/>
      <c r="G11" s="171" t="str">
        <f>IF(ISBLANK(D8)," ",VLOOKUP(D8,Tableau_JD,8,FALSE))</f>
        <v xml:space="preserve"> </v>
      </c>
      <c r="H11" s="171"/>
      <c r="I11" s="171"/>
      <c r="J11" s="171"/>
      <c r="K11" s="171"/>
    </row>
    <row r="12" spans="2:19" ht="6" customHeight="1" x14ac:dyDescent="0.45">
      <c r="B12" s="111"/>
      <c r="D12" s="30"/>
      <c r="E12" s="30"/>
      <c r="F12" s="30"/>
      <c r="G12" s="30"/>
      <c r="H12" s="30"/>
      <c r="I12" s="30"/>
      <c r="J12" s="30"/>
      <c r="K12" s="30"/>
      <c r="L12" s="97"/>
      <c r="M12" s="97"/>
    </row>
    <row r="13" spans="2:19" ht="18" customHeight="1" x14ac:dyDescent="0.45">
      <c r="B13" s="128" t="s">
        <v>68</v>
      </c>
      <c r="C13" s="128"/>
      <c r="D13" s="128"/>
      <c r="E13" s="128"/>
      <c r="F13" s="128"/>
      <c r="G13" s="188" t="str">
        <f>IF(ISBLANK(D8)," ",VLOOKUP(D8,Tableau_JD,9,FALSE))</f>
        <v xml:space="preserve"> </v>
      </c>
      <c r="H13" s="188"/>
      <c r="I13" s="188"/>
      <c r="J13" s="188"/>
      <c r="K13" s="188"/>
      <c r="L13" s="97"/>
      <c r="M13" s="96"/>
    </row>
    <row r="14" spans="2:19" ht="8.25" customHeight="1" x14ac:dyDescent="0.45">
      <c r="C14" s="30"/>
      <c r="D14" s="30"/>
      <c r="E14" s="30"/>
      <c r="F14" s="30"/>
      <c r="G14" s="30"/>
      <c r="H14" s="30"/>
      <c r="I14" s="30"/>
      <c r="J14" s="30"/>
      <c r="K14" s="30"/>
      <c r="L14" s="97"/>
      <c r="M14" s="97"/>
    </row>
    <row r="15" spans="2:19" ht="18.5" x14ac:dyDescent="0.45">
      <c r="B15" s="128" t="s">
        <v>895</v>
      </c>
      <c r="C15" s="128"/>
      <c r="D15" s="128"/>
      <c r="E15" s="128"/>
      <c r="F15" s="128"/>
      <c r="G15" s="183" t="str">
        <f>IF(ISBLANK(D8)," ",VLOOKUP(D8,Tableau_JD,10,FALSE))</f>
        <v xml:space="preserve"> </v>
      </c>
      <c r="H15" s="183"/>
      <c r="I15" s="183"/>
      <c r="J15" s="183"/>
      <c r="K15" s="183"/>
      <c r="L15" s="97"/>
      <c r="M15" s="97"/>
    </row>
    <row r="16" spans="2:19" ht="18.5" x14ac:dyDescent="0.45">
      <c r="B16" s="168" t="s">
        <v>935</v>
      </c>
      <c r="C16" s="168"/>
      <c r="D16" s="168"/>
      <c r="E16" s="168"/>
      <c r="F16" s="168"/>
      <c r="G16" s="168"/>
      <c r="H16" s="168"/>
      <c r="I16" s="168"/>
      <c r="J16" s="168"/>
      <c r="K16" s="168"/>
      <c r="L16" s="97"/>
      <c r="M16" s="97"/>
    </row>
    <row r="17" spans="1:14" ht="18.75" customHeight="1" x14ac:dyDescent="0.45">
      <c r="B17" s="170" t="s">
        <v>117</v>
      </c>
      <c r="C17" s="170"/>
      <c r="D17" s="170"/>
      <c r="E17" s="170"/>
      <c r="F17" s="170"/>
      <c r="G17" s="170"/>
      <c r="H17" s="170"/>
      <c r="I17" s="170"/>
      <c r="J17" s="170"/>
      <c r="K17" s="170"/>
      <c r="L17" s="97"/>
      <c r="M17" s="97"/>
    </row>
    <row r="18" spans="1:14" ht="21" customHeight="1" x14ac:dyDescent="0.45">
      <c r="C18" s="30"/>
      <c r="D18" s="30"/>
      <c r="E18" s="30"/>
      <c r="F18" s="132" t="s">
        <v>121</v>
      </c>
      <c r="G18" s="132"/>
      <c r="H18" s="132"/>
      <c r="I18" s="132"/>
      <c r="J18" s="132"/>
      <c r="K18" s="120" t="s">
        <v>18</v>
      </c>
      <c r="L18" s="97"/>
      <c r="M18" s="97"/>
    </row>
    <row r="19" spans="1:14" ht="18" customHeight="1" x14ac:dyDescent="0.45">
      <c r="B19" s="133" t="s">
        <v>123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97"/>
      <c r="M19" s="97"/>
    </row>
    <row r="20" spans="1:14" ht="39" customHeight="1" x14ac:dyDescent="0.45">
      <c r="B20" s="161"/>
      <c r="C20" s="162"/>
      <c r="D20" s="162"/>
      <c r="E20" s="162"/>
      <c r="F20" s="162"/>
      <c r="G20" s="162"/>
      <c r="H20" s="162"/>
      <c r="I20" s="162"/>
      <c r="J20" s="162"/>
      <c r="K20" s="163"/>
      <c r="L20" s="97"/>
      <c r="M20" s="97"/>
    </row>
    <row r="21" spans="1:14" ht="25.5" customHeight="1" x14ac:dyDescent="0.45">
      <c r="B21" s="127" t="str">
        <f>IF(OR(E4="C1",E4="C2"),"Renseigner pour votre collaborateur","Si dans ton entreprise, une personne gère la formation, merci de nous transmettre :")</f>
        <v>Si dans ton entreprise, une personne gère la formation, merci de nous transmettre :</v>
      </c>
      <c r="C21" s="127"/>
      <c r="D21" s="127"/>
      <c r="E21" s="127"/>
      <c r="F21" s="127"/>
      <c r="G21" s="127"/>
      <c r="H21" s="127"/>
      <c r="I21" s="127"/>
      <c r="J21" s="127"/>
      <c r="K21" s="127"/>
      <c r="L21" s="97"/>
      <c r="M21" s="97"/>
    </row>
    <row r="22" spans="1:14" s="83" customFormat="1" ht="21.75" customHeight="1" x14ac:dyDescent="0.35">
      <c r="A22" s="88"/>
      <c r="B22" s="164" t="s">
        <v>205</v>
      </c>
      <c r="C22" s="165"/>
      <c r="D22" s="129"/>
      <c r="E22" s="130"/>
      <c r="F22" s="131"/>
      <c r="G22" s="82" t="s">
        <v>222</v>
      </c>
      <c r="H22" s="166"/>
      <c r="I22" s="130"/>
      <c r="J22" s="130"/>
      <c r="K22" s="130"/>
      <c r="L22" s="95"/>
      <c r="M22" s="95"/>
      <c r="N22" s="95"/>
    </row>
    <row r="23" spans="1:14" s="83" customFormat="1" ht="21.75" customHeight="1" x14ac:dyDescent="0.35">
      <c r="A23" s="88"/>
      <c r="B23" s="164" t="s">
        <v>234</v>
      </c>
      <c r="C23" s="165"/>
      <c r="D23" s="129"/>
      <c r="E23" s="130"/>
      <c r="F23" s="131"/>
      <c r="G23" s="82" t="s">
        <v>235</v>
      </c>
      <c r="H23" s="129"/>
      <c r="I23" s="130"/>
      <c r="J23" s="130"/>
      <c r="K23" s="130"/>
      <c r="L23" s="95"/>
      <c r="M23" s="95"/>
      <c r="N23" s="95"/>
    </row>
    <row r="24" spans="1:14" ht="18" customHeight="1" x14ac:dyDescent="0.45">
      <c r="B24" s="158" t="s">
        <v>237</v>
      </c>
      <c r="C24" s="158"/>
      <c r="D24" s="158"/>
      <c r="E24" s="158"/>
      <c r="F24" s="158"/>
      <c r="G24" s="158"/>
      <c r="H24" s="158"/>
      <c r="I24" s="158"/>
      <c r="J24" s="158"/>
      <c r="K24" s="158"/>
      <c r="L24" s="98"/>
      <c r="M24" s="98"/>
    </row>
    <row r="25" spans="1:14" ht="73.5" customHeight="1" x14ac:dyDescent="0.35">
      <c r="B25" s="43" t="s">
        <v>248</v>
      </c>
      <c r="C25" s="139" t="s">
        <v>26</v>
      </c>
      <c r="D25" s="140"/>
      <c r="E25" s="141"/>
      <c r="F25" s="45" t="s">
        <v>25</v>
      </c>
      <c r="G25" s="45" t="s">
        <v>27</v>
      </c>
      <c r="H25" s="45" t="s">
        <v>28</v>
      </c>
      <c r="I25" s="46" t="s">
        <v>282</v>
      </c>
      <c r="J25" s="46" t="s">
        <v>286</v>
      </c>
      <c r="K25" s="46" t="s">
        <v>287</v>
      </c>
      <c r="M25" s="99" t="s">
        <v>29</v>
      </c>
    </row>
    <row r="26" spans="1:14" s="85" customFormat="1" ht="27.65" customHeight="1" x14ac:dyDescent="0.35">
      <c r="B26" s="84">
        <v>1</v>
      </c>
      <c r="C26" s="136"/>
      <c r="D26" s="137"/>
      <c r="E26" s="138"/>
      <c r="F26" s="121" t="str">
        <f>IF(ISBLANK(C26),"",VLOOKUP(C26,Tableau_Formation,2,FALSE))</f>
        <v/>
      </c>
      <c r="G26" s="122" t="str">
        <f>IF(ISBLANK(C26),"",VLOOKUP(C26,Tableau_Formation,4,FALSE))</f>
        <v/>
      </c>
      <c r="H26" s="121" t="str">
        <f>IF(ISBLANK(C26),"",VLOOKUP(C26,Tableau_Formation,5,FALSE))</f>
        <v/>
      </c>
      <c r="I26" s="123" t="str">
        <f>IF(ISERROR(N26),"",N26)</f>
        <v/>
      </c>
      <c r="J26" s="123" t="str">
        <f>IF(ISBLANK(C26),"",VLOOKUP(C26,Tableau_Formation,9,FALSE)+IF(MID($C26,4,7)="PARCOUR",IF($K$18="SINGLE",TARIF_SINGLE,Tarif_TWIN),0))</f>
        <v/>
      </c>
      <c r="K26" s="123" t="str">
        <f>IF(ISBLANK(C26),"",VLOOKUP(C26,Tableau_Formation,8,FALSE))</f>
        <v/>
      </c>
      <c r="L26" s="18"/>
      <c r="M26" s="18" t="str">
        <f>IF(ISBLANK($C26),"0",VLOOKUP($C26,Tableau_Formation,6,FALSE))</f>
        <v>0</v>
      </c>
      <c r="N26" s="100" t="e">
        <f>IF(ISBLANK($C26),"",VLOOKUP($C26,Tableau_Formation,7,FALSE)+IF(MID($C26,4,7)="PARCOUR","0",IF($K$18="SINGLE",TARIF_SINGLE,Tarif_TWIN)))-IF(M26=1,IF($K$18="SINGLE",TARIF_SINGLE,Tarif_TWIN))</f>
        <v>#VALUE!</v>
      </c>
    </row>
    <row r="27" spans="1:14" s="85" customFormat="1" ht="27.65" customHeight="1" x14ac:dyDescent="0.35">
      <c r="B27" s="86">
        <v>2</v>
      </c>
      <c r="C27" s="136"/>
      <c r="D27" s="137"/>
      <c r="E27" s="138"/>
      <c r="F27" s="124" t="str">
        <f>IF(ISBLANK(C27),"",VLOOKUP(C27,Tableau_Formation,2,FALSE))</f>
        <v/>
      </c>
      <c r="G27" s="125" t="str">
        <f>IF(ISBLANK(C27),"",VLOOKUP(C27,Tableau_Formation,4,FALSE))</f>
        <v/>
      </c>
      <c r="H27" s="124" t="str">
        <f>IF(ISBLANK(C27),"",VLOOKUP(C27,Tableau_Formation,5,FALSE))</f>
        <v/>
      </c>
      <c r="I27" s="123" t="str">
        <f t="shared" ref="I27:I28" si="0">IF(ISERROR(N27),"",N27)</f>
        <v/>
      </c>
      <c r="J27" s="123" t="str">
        <f>IF(ISBLANK(C27),"",VLOOKUP(C27,Tableau_Formation,9,FALSE)+IF(MID($C27,4,7)="PARCOUR",IF($K$18="SINGLE",TARIF_SINGLE,Tarif_TWIN),0))</f>
        <v/>
      </c>
      <c r="K27" s="123" t="str">
        <f>IF(ISBLANK(C27),"",VLOOKUP(C27,Tableau_Formation,8,FALSE))</f>
        <v/>
      </c>
      <c r="L27" s="18"/>
      <c r="M27" s="18" t="str">
        <f>IF(ISBLANK($C27),"0",VLOOKUP($C27,Tableau_Formation,6,FALSE))</f>
        <v>0</v>
      </c>
      <c r="N27" s="100" t="e">
        <f>IF(ISBLANK($C27),"",VLOOKUP($C27,Tableau_Formation,7,FALSE)+IF(MID($C27,4,7)="PARCOUR","0",IF($K$18="SINGLE",TARIF_SINGLE,Tarif_TWIN)))-IF(M27=1,IF($K$18="SINGLE",TARIF_SINGLE,Tarif_TWIN))</f>
        <v>#VALUE!</v>
      </c>
    </row>
    <row r="28" spans="1:14" s="85" customFormat="1" ht="27.65" customHeight="1" x14ac:dyDescent="0.35">
      <c r="B28" s="86">
        <v>3</v>
      </c>
      <c r="C28" s="136"/>
      <c r="D28" s="137"/>
      <c r="E28" s="138"/>
      <c r="F28" s="124" t="str">
        <f>IF(ISBLANK(C28),"",VLOOKUP(C28,Tableau_Formation,2,FALSE))</f>
        <v/>
      </c>
      <c r="G28" s="125" t="str">
        <f>IF(ISBLANK(C28),"",VLOOKUP(C28,Tableau_Formation,4,FALSE))</f>
        <v/>
      </c>
      <c r="H28" s="124" t="str">
        <f>IF(ISBLANK(C28),"",VLOOKUP(C28,Tableau_Formation,5,FALSE))</f>
        <v/>
      </c>
      <c r="I28" s="123" t="str">
        <f t="shared" si="0"/>
        <v/>
      </c>
      <c r="J28" s="123" t="str">
        <f>IF(ISBLANK(C28),"",VLOOKUP(C28,Tableau_Formation,9,FALSE)+IF(MID($C28,4,7)="PARCOUR",IF($K$18="SINGLE",TARIF_SINGLE,Tarif_TWIN),0))</f>
        <v/>
      </c>
      <c r="K28" s="123" t="str">
        <f>IF(ISBLANK(C28),"",VLOOKUP(C28,Tableau_Formation,8,FALSE))</f>
        <v/>
      </c>
      <c r="L28" s="18"/>
      <c r="M28" s="18" t="str">
        <f>IF(ISBLANK($C28),"0",VLOOKUP($C28,Tableau_Formation,6,FALSE))</f>
        <v>0</v>
      </c>
      <c r="N28" s="100" t="e">
        <f>IF(ISBLANK($C28),"",VLOOKUP($C28,Tableau_Formation,7,FALSE)+IF(MID($C28,4,7)="PARCOUR","0",IF($K$18="SINGLE",TARIF_SINGLE,Tarif_TWIN)))-IF(M28=1,IF($K$18="SINGLE",TARIF_SINGLE,Tarif_TWIN))</f>
        <v>#VALUE!</v>
      </c>
    </row>
    <row r="29" spans="1:14" ht="4.5" customHeight="1" x14ac:dyDescent="0.35">
      <c r="N29" s="101"/>
    </row>
    <row r="30" spans="1:14" ht="31.5" customHeight="1" x14ac:dyDescent="0.35">
      <c r="B30" s="169" t="s">
        <v>462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02"/>
      <c r="M30" s="102"/>
    </row>
    <row r="31" spans="1:14" ht="6.75" customHeight="1" x14ac:dyDescent="0.35"/>
    <row r="32" spans="1:14" ht="15.65" customHeight="1" x14ac:dyDescent="0.35">
      <c r="B32" s="134" t="s">
        <v>482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02"/>
      <c r="M32" s="102"/>
    </row>
    <row r="33" spans="2:11" ht="70.5" customHeight="1" x14ac:dyDescent="0.35">
      <c r="B33" s="156" t="s">
        <v>487</v>
      </c>
      <c r="C33" s="156"/>
      <c r="D33" s="156"/>
      <c r="E33" s="156"/>
      <c r="F33" s="156"/>
      <c r="G33" s="156"/>
      <c r="H33" s="156"/>
      <c r="I33" s="156"/>
      <c r="J33" s="156"/>
      <c r="K33" s="156"/>
    </row>
    <row r="34" spans="2:11" ht="15.75" customHeight="1" x14ac:dyDescent="0.35">
      <c r="B34" s="142" t="s">
        <v>492</v>
      </c>
      <c r="C34" s="142"/>
      <c r="D34" s="142"/>
      <c r="E34" s="142"/>
      <c r="F34" s="142"/>
      <c r="H34" s="157" t="str">
        <f>"Signature de "&amp;D8</f>
        <v xml:space="preserve">Signature de </v>
      </c>
      <c r="I34" s="157"/>
      <c r="J34" s="157"/>
      <c r="K34" s="157"/>
    </row>
    <row r="35" spans="2:11" ht="11.25" customHeight="1" x14ac:dyDescent="0.35">
      <c r="B35" s="152"/>
      <c r="C35" s="153"/>
      <c r="D35" s="153"/>
      <c r="E35" s="153"/>
      <c r="F35" s="153"/>
      <c r="G35" s="154"/>
      <c r="H35" s="143"/>
      <c r="I35" s="144"/>
      <c r="J35" s="144"/>
      <c r="K35" s="145"/>
    </row>
    <row r="36" spans="2:11" ht="11.25" customHeight="1" x14ac:dyDescent="0.35">
      <c r="B36" s="155"/>
      <c r="C36" s="153"/>
      <c r="D36" s="153"/>
      <c r="E36" s="153"/>
      <c r="F36" s="153"/>
      <c r="G36" s="154"/>
      <c r="H36" s="146"/>
      <c r="I36" s="147"/>
      <c r="J36" s="147"/>
      <c r="K36" s="148"/>
    </row>
    <row r="37" spans="2:11" ht="11.25" customHeight="1" x14ac:dyDescent="0.35">
      <c r="B37" s="155"/>
      <c r="C37" s="153"/>
      <c r="D37" s="153"/>
      <c r="E37" s="153"/>
      <c r="F37" s="153"/>
      <c r="G37" s="154"/>
      <c r="H37" s="149"/>
      <c r="I37" s="150"/>
      <c r="J37" s="150"/>
      <c r="K37" s="151"/>
    </row>
    <row r="38" spans="2:11" ht="15.75" customHeight="1" x14ac:dyDescent="0.35"/>
    <row r="39" spans="2:11" ht="15.75" customHeight="1" x14ac:dyDescent="0.35"/>
    <row r="40" spans="2:11" ht="15.75" customHeight="1" x14ac:dyDescent="0.35"/>
    <row r="41" spans="2:11" ht="15.75" customHeight="1" x14ac:dyDescent="0.35"/>
    <row r="42" spans="2:11" ht="15.75" customHeight="1" x14ac:dyDescent="0.35"/>
    <row r="43" spans="2:11" ht="15.75" customHeight="1" x14ac:dyDescent="0.35"/>
    <row r="44" spans="2:11" ht="15.75" customHeight="1" x14ac:dyDescent="0.35"/>
    <row r="45" spans="2:11" ht="15.75" customHeight="1" x14ac:dyDescent="0.35">
      <c r="C45" s="135"/>
      <c r="D45" s="135"/>
      <c r="E45" s="135"/>
      <c r="F45" s="135"/>
      <c r="G45" s="135"/>
      <c r="H45" s="135"/>
      <c r="I45" s="109"/>
    </row>
    <row r="46" spans="2:11" ht="15.75" customHeight="1" x14ac:dyDescent="0.35">
      <c r="C46" s="135"/>
      <c r="D46" s="135"/>
      <c r="E46" s="135"/>
      <c r="F46" s="135"/>
      <c r="G46" s="135"/>
      <c r="H46" s="135"/>
      <c r="I46" s="109"/>
    </row>
    <row r="47" spans="2:11" ht="15.75" customHeight="1" x14ac:dyDescent="0.35">
      <c r="C47" s="135"/>
      <c r="D47" s="135"/>
      <c r="E47" s="135"/>
      <c r="F47" s="135"/>
      <c r="G47" s="135"/>
      <c r="H47" s="135"/>
      <c r="I47" s="109"/>
    </row>
    <row r="48" spans="2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7dqmD02Q7m6l8lgHNFL4ZfYLVanuCUwjQDly1Ksc1EPK0QHKaZwMSZ0oTagdOUohOmQeumrreTCVqTUsHSe/UQ==" saltValue="Nmgo8zeQv132fiq2jbzMKA==" spinCount="100000" sheet="1" objects="1" scenarios="1" selectLockedCells="1"/>
  <mergeCells count="49">
    <mergeCell ref="P2:S5"/>
    <mergeCell ref="O2:O5"/>
    <mergeCell ref="P6:S7"/>
    <mergeCell ref="B15:F15"/>
    <mergeCell ref="G15:K15"/>
    <mergeCell ref="L6:N6"/>
    <mergeCell ref="P8:S9"/>
    <mergeCell ref="B1:K2"/>
    <mergeCell ref="B7:K7"/>
    <mergeCell ref="G13:K13"/>
    <mergeCell ref="B9:K9"/>
    <mergeCell ref="B4:D5"/>
    <mergeCell ref="E4:G5"/>
    <mergeCell ref="B6:K6"/>
    <mergeCell ref="B8:C8"/>
    <mergeCell ref="B13:F13"/>
    <mergeCell ref="F24:K24"/>
    <mergeCell ref="O6:O7"/>
    <mergeCell ref="C46:H46"/>
    <mergeCell ref="B20:K20"/>
    <mergeCell ref="C28:E28"/>
    <mergeCell ref="B24:E24"/>
    <mergeCell ref="B23:C23"/>
    <mergeCell ref="H22:K22"/>
    <mergeCell ref="B22:C22"/>
    <mergeCell ref="C45:H45"/>
    <mergeCell ref="C27:E27"/>
    <mergeCell ref="O8:O9"/>
    <mergeCell ref="B16:K16"/>
    <mergeCell ref="B30:K30"/>
    <mergeCell ref="B17:K17"/>
    <mergeCell ref="G11:K11"/>
    <mergeCell ref="B32:K32"/>
    <mergeCell ref="C47:H47"/>
    <mergeCell ref="C26:E26"/>
    <mergeCell ref="C25:E25"/>
    <mergeCell ref="B34:F34"/>
    <mergeCell ref="H35:K37"/>
    <mergeCell ref="B35:G37"/>
    <mergeCell ref="B33:K33"/>
    <mergeCell ref="H34:K34"/>
    <mergeCell ref="D8:K8"/>
    <mergeCell ref="B21:K21"/>
    <mergeCell ref="B11:F11"/>
    <mergeCell ref="D22:F22"/>
    <mergeCell ref="D23:F23"/>
    <mergeCell ref="F18:J18"/>
    <mergeCell ref="H23:K23"/>
    <mergeCell ref="B19:K19"/>
  </mergeCells>
  <conditionalFormatting sqref="E4 B6">
    <cfRule type="expression" dxfId="5" priority="4">
      <formula>$E$4="C1"</formula>
    </cfRule>
  </conditionalFormatting>
  <conditionalFormatting sqref="E4 B6">
    <cfRule type="expression" dxfId="4" priority="5">
      <formula>$E$4=4</formula>
    </cfRule>
  </conditionalFormatting>
  <conditionalFormatting sqref="E4 B6">
    <cfRule type="expression" dxfId="3" priority="6">
      <formula>$E$4=3</formula>
    </cfRule>
  </conditionalFormatting>
  <conditionalFormatting sqref="E4:G5 B6">
    <cfRule type="expression" dxfId="2" priority="1">
      <formula>$E$4="C1"</formula>
    </cfRule>
    <cfRule type="expression" dxfId="1" priority="2">
      <formula>$E$4=1</formula>
    </cfRule>
    <cfRule type="expression" dxfId="0" priority="3">
      <formula>$E$4=2</formula>
    </cfRule>
  </conditionalFormatting>
  <dataValidations xWindow="876" yWindow="553" count="4">
    <dataValidation type="list" allowBlank="1" showInputMessage="1" showErrorMessage="1" prompt=" - " sqref="D8" xr:uid="{00000000-0002-0000-0000-000000000000}">
      <formula1>Liste_nom_JD</formula1>
    </dataValidation>
    <dataValidation type="list" allowBlank="1" showInputMessage="1" showErrorMessage="1" prompt=" - " sqref="E4" xr:uid="{00000000-0002-0000-0000-000001000000}">
      <formula1>N_FORUM</formula1>
    </dataValidation>
    <dataValidation type="list" allowBlank="1" showInputMessage="1" showErrorMessage="1" prompt=" - " sqref="K18" xr:uid="{00000000-0002-0000-0000-000003000000}">
      <formula1>Ouinon</formula1>
    </dataValidation>
    <dataValidation type="list" allowBlank="1" showInputMessage="1" showErrorMessage="1" prompt=" - " sqref="C27:E28 C26:E26" xr:uid="{BD9F7FD0-EAAD-4168-A252-70A7318C7862}">
      <formula1>IF($E$4="01",ListeFormation_1,IF($E$4="02",ListeFormation_2,IF($E$4="03",ListeFormation_3,IF($E$4="04",ListeFormation_4,IF($E$4="C1",ListeFormation_C,IF($E$4="C2",ListeFormation_C2))))))</formula1>
    </dataValidation>
  </dataValidations>
  <pageMargins left="3.937007874015748E-2" right="3.937007874015748E-2" top="0.15748031496062992" bottom="0.19685039370078741" header="0.15748031496062992" footer="0.1574803149606299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63"/>
  <sheetViews>
    <sheetView showGridLines="0" zoomScale="85" zoomScaleNormal="85" workbookViewId="0">
      <selection activeCell="E250" sqref="E250"/>
    </sheetView>
  </sheetViews>
  <sheetFormatPr baseColWidth="10" defaultColWidth="11.25" defaultRowHeight="15" customHeight="1" x14ac:dyDescent="0.35"/>
  <cols>
    <col min="1" max="1" width="1.83203125" style="87" customWidth="1"/>
    <col min="2" max="2" width="24.25" customWidth="1"/>
    <col min="3" max="3" width="10" customWidth="1"/>
    <col min="4" max="4" width="12.33203125" customWidth="1"/>
    <col min="5" max="5" width="31.08203125" customWidth="1"/>
    <col min="6" max="7" width="10" customWidth="1"/>
    <col min="8" max="8" width="14.25" customWidth="1"/>
    <col min="9" max="9" width="12.83203125" customWidth="1"/>
    <col min="10" max="10" width="38" bestFit="1" customWidth="1"/>
    <col min="11" max="11" width="24.25" customWidth="1"/>
    <col min="12" max="12" width="11.75" style="10" customWidth="1"/>
    <col min="13" max="13" width="14.83203125" customWidth="1"/>
    <col min="14" max="27" width="10" customWidth="1"/>
  </cols>
  <sheetData>
    <row r="1" spans="2:14" ht="9" customHeight="1" x14ac:dyDescent="0.35"/>
    <row r="2" spans="2:14" ht="15.75" customHeight="1" x14ac:dyDescent="0.3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80" t="s">
        <v>894</v>
      </c>
      <c r="L2" s="119" t="s">
        <v>11</v>
      </c>
      <c r="M2" s="1" t="s">
        <v>12</v>
      </c>
    </row>
    <row r="3" spans="2:14" ht="15.75" customHeight="1" x14ac:dyDescent="0.35">
      <c r="B3" s="5" t="str">
        <f t="shared" ref="B3:B66" si="0">C3&amp;"_"&amp;D3</f>
        <v>ALICOT_Jean Baptiste</v>
      </c>
      <c r="C3" s="6" t="s">
        <v>15</v>
      </c>
      <c r="D3" s="7" t="s">
        <v>16</v>
      </c>
      <c r="E3" s="9" t="s">
        <v>17</v>
      </c>
      <c r="F3" s="12"/>
      <c r="G3" s="12"/>
      <c r="H3" s="12"/>
      <c r="I3" s="13" t="s">
        <v>21</v>
      </c>
      <c r="J3" s="75" t="s">
        <v>22</v>
      </c>
      <c r="K3" s="81" t="str">
        <f>IF(ISBLANK(B3),"",LOWER(D3)&amp;"."&amp;LOWER(C3)&amp;"@cjd.net")</f>
        <v>jean baptiste.alicot@cjd.net</v>
      </c>
      <c r="L3" s="114" t="s">
        <v>20</v>
      </c>
      <c r="M3" s="19" t="s">
        <v>34</v>
      </c>
      <c r="N3" s="88"/>
    </row>
    <row r="4" spans="2:14" ht="15.75" customHeight="1" x14ac:dyDescent="0.35">
      <c r="B4" s="5" t="str">
        <f t="shared" si="0"/>
        <v>ALSUGUREN_Carine</v>
      </c>
      <c r="C4" s="21" t="s">
        <v>35</v>
      </c>
      <c r="D4" s="22" t="s">
        <v>36</v>
      </c>
      <c r="E4" s="23" t="s">
        <v>37</v>
      </c>
      <c r="F4" s="12"/>
      <c r="G4" s="12"/>
      <c r="H4" s="12"/>
      <c r="I4" s="24" t="s">
        <v>999</v>
      </c>
      <c r="J4" s="41" t="s">
        <v>38</v>
      </c>
      <c r="K4" s="81" t="str">
        <f t="shared" ref="K4:K67" si="1">IF(ISBLANK(B4),"",LOWER(D4)&amp;"."&amp;LOWER(C4)&amp;"@cjd.net")</f>
        <v>carine.alsuguren@cjd.net</v>
      </c>
      <c r="L4" s="115" t="s">
        <v>39</v>
      </c>
      <c r="M4" s="19" t="s">
        <v>34</v>
      </c>
    </row>
    <row r="5" spans="2:14" ht="15.75" customHeight="1" x14ac:dyDescent="0.35">
      <c r="B5" s="5" t="str">
        <f t="shared" si="0"/>
        <v>ANSO_Thomas</v>
      </c>
      <c r="C5" s="28" t="s">
        <v>908</v>
      </c>
      <c r="D5" s="29" t="s">
        <v>740</v>
      </c>
      <c r="E5" s="22" t="s">
        <v>964</v>
      </c>
      <c r="F5" s="31"/>
      <c r="G5" s="31"/>
      <c r="H5" s="31"/>
      <c r="I5" s="33" t="s">
        <v>1000</v>
      </c>
      <c r="J5" s="42" t="s">
        <v>1133</v>
      </c>
      <c r="K5" s="81" t="str">
        <f t="shared" si="1"/>
        <v>thomas.anso@cjd.net</v>
      </c>
      <c r="L5" s="116" t="s">
        <v>40</v>
      </c>
      <c r="M5" s="19" t="s">
        <v>34</v>
      </c>
    </row>
    <row r="6" spans="2:14" ht="15.75" customHeight="1" x14ac:dyDescent="0.35">
      <c r="B6" s="5" t="str">
        <f t="shared" si="0"/>
        <v>ARRIVE_Yohann</v>
      </c>
      <c r="C6" s="21" t="s">
        <v>41</v>
      </c>
      <c r="D6" s="25" t="s">
        <v>42</v>
      </c>
      <c r="E6" s="23" t="s">
        <v>43</v>
      </c>
      <c r="F6" s="12"/>
      <c r="G6" s="12"/>
      <c r="H6" s="12"/>
      <c r="I6" s="24" t="s">
        <v>44</v>
      </c>
      <c r="J6" s="41" t="s">
        <v>45</v>
      </c>
      <c r="K6" s="81" t="str">
        <f t="shared" si="1"/>
        <v>yohann.arrive@cjd.net</v>
      </c>
      <c r="L6" s="117" t="s">
        <v>46</v>
      </c>
      <c r="M6" s="19" t="s">
        <v>34</v>
      </c>
    </row>
    <row r="7" spans="2:14" ht="15.75" customHeight="1" x14ac:dyDescent="0.35">
      <c r="B7" s="5" t="str">
        <f t="shared" si="0"/>
        <v>AUDIDIER_Laurence</v>
      </c>
      <c r="C7" s="21" t="s">
        <v>48</v>
      </c>
      <c r="D7" s="23" t="s">
        <v>49</v>
      </c>
      <c r="E7" s="22" t="s">
        <v>50</v>
      </c>
      <c r="F7" s="31"/>
      <c r="G7" s="31"/>
      <c r="H7" s="31"/>
      <c r="I7" s="24" t="s">
        <v>1001</v>
      </c>
      <c r="J7" s="41" t="s">
        <v>51</v>
      </c>
      <c r="K7" s="81" t="str">
        <f t="shared" si="1"/>
        <v>laurence.audidier@cjd.net</v>
      </c>
      <c r="L7" s="115" t="s">
        <v>52</v>
      </c>
      <c r="M7" s="19" t="s">
        <v>34</v>
      </c>
    </row>
    <row r="8" spans="2:14" ht="15.75" customHeight="1" x14ac:dyDescent="0.35">
      <c r="B8" s="5" t="str">
        <f t="shared" si="0"/>
        <v>AUDOUIT_Jean Michel</v>
      </c>
      <c r="C8" s="28" t="s">
        <v>53</v>
      </c>
      <c r="D8" s="29" t="s">
        <v>54</v>
      </c>
      <c r="E8" s="22" t="s">
        <v>55</v>
      </c>
      <c r="F8" s="31"/>
      <c r="G8" s="31"/>
      <c r="H8" s="31"/>
      <c r="I8" s="34" t="s">
        <v>56</v>
      </c>
      <c r="J8" s="42" t="s">
        <v>57</v>
      </c>
      <c r="K8" s="81" t="str">
        <f t="shared" si="1"/>
        <v>jean michel.audouit@cjd.net</v>
      </c>
      <c r="L8" s="116" t="s">
        <v>40</v>
      </c>
      <c r="M8" s="19" t="s">
        <v>34</v>
      </c>
    </row>
    <row r="9" spans="2:14" ht="15.75" customHeight="1" x14ac:dyDescent="0.35">
      <c r="B9" s="5" t="str">
        <f t="shared" si="0"/>
        <v>AUDRAN_Eric</v>
      </c>
      <c r="C9" s="35" t="s">
        <v>58</v>
      </c>
      <c r="D9" s="36" t="s">
        <v>60</v>
      </c>
      <c r="E9" s="23" t="s">
        <v>61</v>
      </c>
      <c r="F9" s="12"/>
      <c r="G9" s="12"/>
      <c r="H9" s="12"/>
      <c r="I9" s="37" t="s">
        <v>62</v>
      </c>
      <c r="J9" s="59" t="s">
        <v>63</v>
      </c>
      <c r="K9" s="81" t="str">
        <f t="shared" si="1"/>
        <v>eric.audran@cjd.net</v>
      </c>
      <c r="L9" s="118" t="s">
        <v>20</v>
      </c>
      <c r="M9" s="19" t="s">
        <v>34</v>
      </c>
    </row>
    <row r="10" spans="2:14" ht="15.75" customHeight="1" x14ac:dyDescent="0.35">
      <c r="B10" s="5" t="str">
        <f t="shared" si="0"/>
        <v>AUTHIER_David</v>
      </c>
      <c r="C10" s="21" t="s">
        <v>64</v>
      </c>
      <c r="D10" s="22" t="s">
        <v>65</v>
      </c>
      <c r="E10" s="23" t="s">
        <v>66</v>
      </c>
      <c r="F10" s="12"/>
      <c r="G10" s="12"/>
      <c r="H10" s="12"/>
      <c r="I10" s="24" t="s">
        <v>1002</v>
      </c>
      <c r="J10" s="41" t="s">
        <v>67</v>
      </c>
      <c r="K10" s="81" t="str">
        <f t="shared" si="1"/>
        <v>david.authier@cjd.net</v>
      </c>
      <c r="L10" s="115" t="s">
        <v>39</v>
      </c>
      <c r="M10" s="19" t="s">
        <v>34</v>
      </c>
    </row>
    <row r="11" spans="2:14" ht="15.75" customHeight="1" x14ac:dyDescent="0.35">
      <c r="B11" s="5" t="str">
        <f t="shared" si="0"/>
        <v>BABIN_Michaël</v>
      </c>
      <c r="C11" s="28" t="s">
        <v>69</v>
      </c>
      <c r="D11" s="22" t="s">
        <v>70</v>
      </c>
      <c r="E11" s="23" t="s">
        <v>71</v>
      </c>
      <c r="F11" s="12"/>
      <c r="G11" s="12"/>
      <c r="H11" s="12"/>
      <c r="I11" s="24" t="s">
        <v>1003</v>
      </c>
      <c r="J11" s="41" t="s">
        <v>72</v>
      </c>
      <c r="K11" s="81" t="str">
        <f t="shared" si="1"/>
        <v>michaël.babin@cjd.net</v>
      </c>
      <c r="L11" s="115" t="s">
        <v>39</v>
      </c>
      <c r="M11" s="19" t="s">
        <v>34</v>
      </c>
    </row>
    <row r="12" spans="2:14" ht="15.75" customHeight="1" x14ac:dyDescent="0.35">
      <c r="B12" s="5" t="str">
        <f t="shared" si="0"/>
        <v>BACQ_Anthony</v>
      </c>
      <c r="C12" s="21" t="s">
        <v>73</v>
      </c>
      <c r="D12" s="22" t="s">
        <v>74</v>
      </c>
      <c r="E12" s="23" t="s">
        <v>75</v>
      </c>
      <c r="F12" s="12"/>
      <c r="G12" s="12"/>
      <c r="H12" s="12"/>
      <c r="I12" s="24" t="s">
        <v>1004</v>
      </c>
      <c r="J12" s="41" t="s">
        <v>76</v>
      </c>
      <c r="K12" s="81" t="str">
        <f t="shared" si="1"/>
        <v>anthony.bacq@cjd.net</v>
      </c>
      <c r="L12" s="115" t="s">
        <v>39</v>
      </c>
      <c r="M12" s="19" t="s">
        <v>34</v>
      </c>
    </row>
    <row r="13" spans="2:14" ht="15.75" customHeight="1" x14ac:dyDescent="0.35">
      <c r="B13" s="5" t="str">
        <f t="shared" si="0"/>
        <v>BAILLIVET_Pascal</v>
      </c>
      <c r="C13" s="28" t="s">
        <v>77</v>
      </c>
      <c r="D13" s="22" t="s">
        <v>78</v>
      </c>
      <c r="E13" s="22" t="s">
        <v>79</v>
      </c>
      <c r="F13" s="31"/>
      <c r="G13" s="31"/>
      <c r="H13" s="31"/>
      <c r="I13" s="26" t="s">
        <v>80</v>
      </c>
      <c r="J13" s="41" t="s">
        <v>81</v>
      </c>
      <c r="K13" s="81" t="str">
        <f t="shared" si="1"/>
        <v>pascal.baillivet@cjd.net</v>
      </c>
      <c r="L13" s="115" t="s">
        <v>52</v>
      </c>
      <c r="M13" s="19" t="s">
        <v>34</v>
      </c>
    </row>
    <row r="14" spans="2:14" ht="15.75" customHeight="1" x14ac:dyDescent="0.35">
      <c r="B14" s="5" t="str">
        <f t="shared" si="0"/>
        <v>BALLU_Etienne</v>
      </c>
      <c r="C14" s="28" t="s">
        <v>82</v>
      </c>
      <c r="D14" s="22" t="s">
        <v>83</v>
      </c>
      <c r="E14" s="22" t="s">
        <v>84</v>
      </c>
      <c r="F14" s="31"/>
      <c r="G14" s="31"/>
      <c r="H14" s="31"/>
      <c r="I14" s="26" t="s">
        <v>85</v>
      </c>
      <c r="J14" s="41" t="s">
        <v>86</v>
      </c>
      <c r="K14" s="81" t="str">
        <f t="shared" si="1"/>
        <v>etienne.ballu@cjd.net</v>
      </c>
      <c r="L14" s="115" t="s">
        <v>52</v>
      </c>
      <c r="M14" s="19" t="s">
        <v>34</v>
      </c>
    </row>
    <row r="15" spans="2:14" ht="15.75" customHeight="1" x14ac:dyDescent="0.35">
      <c r="B15" s="5" t="str">
        <f t="shared" si="0"/>
        <v>BARBIER_Bruno</v>
      </c>
      <c r="C15" s="21" t="s">
        <v>87</v>
      </c>
      <c r="D15" s="23" t="s">
        <v>88</v>
      </c>
      <c r="E15" s="22" t="s">
        <v>89</v>
      </c>
      <c r="F15" s="31"/>
      <c r="G15" s="31"/>
      <c r="H15" s="31"/>
      <c r="I15" s="24" t="s">
        <v>1005</v>
      </c>
      <c r="J15" s="41" t="s">
        <v>90</v>
      </c>
      <c r="K15" s="81" t="str">
        <f t="shared" si="1"/>
        <v>bruno.barbier@cjd.net</v>
      </c>
      <c r="L15" s="115" t="s">
        <v>52</v>
      </c>
      <c r="M15" s="19" t="s">
        <v>34</v>
      </c>
    </row>
    <row r="16" spans="2:14" ht="15.75" customHeight="1" x14ac:dyDescent="0.35">
      <c r="B16" s="5" t="str">
        <f t="shared" si="0"/>
        <v>BATISSE_Jerome</v>
      </c>
      <c r="C16" s="21" t="s">
        <v>92</v>
      </c>
      <c r="D16" s="22" t="s">
        <v>93</v>
      </c>
      <c r="E16" s="23" t="s">
        <v>965</v>
      </c>
      <c r="F16" s="12"/>
      <c r="G16" s="12"/>
      <c r="H16" s="12"/>
      <c r="I16" s="24" t="s">
        <v>1006</v>
      </c>
      <c r="J16" s="41" t="s">
        <v>1134</v>
      </c>
      <c r="K16" s="81" t="str">
        <f t="shared" si="1"/>
        <v>jerome.batisse@cjd.net</v>
      </c>
      <c r="L16" s="115" t="s">
        <v>39</v>
      </c>
      <c r="M16" s="19" t="s">
        <v>34</v>
      </c>
    </row>
    <row r="17" spans="2:13" ht="15.75" customHeight="1" x14ac:dyDescent="0.35">
      <c r="B17" s="5" t="str">
        <f t="shared" si="0"/>
        <v>BAUDRY_Marine</v>
      </c>
      <c r="C17" s="28" t="s">
        <v>94</v>
      </c>
      <c r="D17" s="29" t="s">
        <v>95</v>
      </c>
      <c r="E17" s="22" t="s">
        <v>97</v>
      </c>
      <c r="F17" s="31"/>
      <c r="G17" s="31"/>
      <c r="H17" s="31"/>
      <c r="I17" s="33" t="s">
        <v>1007</v>
      </c>
      <c r="J17" s="41" t="s">
        <v>98</v>
      </c>
      <c r="K17" s="81" t="str">
        <f t="shared" si="1"/>
        <v>marine.baudry@cjd.net</v>
      </c>
      <c r="L17" s="116" t="s">
        <v>52</v>
      </c>
      <c r="M17" s="19" t="s">
        <v>34</v>
      </c>
    </row>
    <row r="18" spans="2:13" ht="15.75" customHeight="1" x14ac:dyDescent="0.35">
      <c r="B18" s="5" t="str">
        <f t="shared" si="0"/>
        <v>BAYON_MARIE-LAURE</v>
      </c>
      <c r="C18" s="21" t="s">
        <v>860</v>
      </c>
      <c r="D18" s="23" t="s">
        <v>940</v>
      </c>
      <c r="E18" s="22" t="s">
        <v>861</v>
      </c>
      <c r="F18" s="31"/>
      <c r="G18" s="31"/>
      <c r="H18" s="31"/>
      <c r="I18" s="24">
        <v>608030882</v>
      </c>
      <c r="J18" s="41" t="s">
        <v>862</v>
      </c>
      <c r="K18" s="81" t="str">
        <f t="shared" si="1"/>
        <v>marie-laure.bayon@cjd.net</v>
      </c>
      <c r="L18" s="115" t="s">
        <v>39</v>
      </c>
      <c r="M18" s="19" t="s">
        <v>34</v>
      </c>
    </row>
    <row r="19" spans="2:13" ht="15.75" customHeight="1" x14ac:dyDescent="0.35">
      <c r="B19" s="5" t="str">
        <f t="shared" si="0"/>
        <v>BELLET_Loic</v>
      </c>
      <c r="C19" s="62" t="s">
        <v>99</v>
      </c>
      <c r="D19" s="22" t="s">
        <v>100</v>
      </c>
      <c r="E19" s="50" t="s">
        <v>101</v>
      </c>
      <c r="F19" s="12"/>
      <c r="G19" s="12"/>
      <c r="H19" s="12"/>
      <c r="I19" s="63" t="s">
        <v>1008</v>
      </c>
      <c r="J19" s="41" t="s">
        <v>102</v>
      </c>
      <c r="K19" s="81" t="str">
        <f t="shared" si="1"/>
        <v>loic.bellet@cjd.net</v>
      </c>
      <c r="L19" s="115" t="s">
        <v>39</v>
      </c>
      <c r="M19" s="19" t="s">
        <v>34</v>
      </c>
    </row>
    <row r="20" spans="2:13" ht="15.75" customHeight="1" x14ac:dyDescent="0.35">
      <c r="B20" s="5" t="str">
        <f t="shared" si="0"/>
        <v>BELLOCHE_Jean Paul</v>
      </c>
      <c r="C20" s="21" t="s">
        <v>103</v>
      </c>
      <c r="D20" s="50" t="s">
        <v>104</v>
      </c>
      <c r="E20" s="23" t="s">
        <v>106</v>
      </c>
      <c r="F20" s="12"/>
      <c r="G20" s="12"/>
      <c r="H20" s="12"/>
      <c r="I20" s="24" t="s">
        <v>107</v>
      </c>
      <c r="J20" s="41" t="s">
        <v>108</v>
      </c>
      <c r="K20" s="81" t="str">
        <f t="shared" si="1"/>
        <v>jean paul.belloche@cjd.net</v>
      </c>
      <c r="L20" s="115" t="s">
        <v>46</v>
      </c>
      <c r="M20" s="19" t="s">
        <v>34</v>
      </c>
    </row>
    <row r="21" spans="2:13" ht="15.75" customHeight="1" x14ac:dyDescent="0.35">
      <c r="B21" s="5" t="str">
        <f t="shared" si="0"/>
        <v>BERNADET_Jean- Pierre</v>
      </c>
      <c r="C21" s="21" t="s">
        <v>907</v>
      </c>
      <c r="D21" s="25" t="s">
        <v>941</v>
      </c>
      <c r="E21" s="23" t="s">
        <v>906</v>
      </c>
      <c r="F21" s="12"/>
      <c r="G21" s="12"/>
      <c r="H21" s="12"/>
      <c r="I21" s="56" t="s">
        <v>1009</v>
      </c>
      <c r="J21" s="41" t="s">
        <v>1135</v>
      </c>
      <c r="K21" s="81" t="str">
        <f t="shared" si="1"/>
        <v>jean- pierre.bernadet@cjd.net</v>
      </c>
      <c r="L21" s="117" t="s">
        <v>40</v>
      </c>
      <c r="M21" s="19" t="s">
        <v>34</v>
      </c>
    </row>
    <row r="22" spans="2:13" ht="15.75" customHeight="1" x14ac:dyDescent="0.35">
      <c r="B22" s="5" t="str">
        <f t="shared" si="0"/>
        <v>BERTRAND_Lionel</v>
      </c>
      <c r="C22" s="28" t="s">
        <v>111</v>
      </c>
      <c r="D22" s="50" t="s">
        <v>112</v>
      </c>
      <c r="E22" s="22" t="s">
        <v>966</v>
      </c>
      <c r="F22" s="31"/>
      <c r="G22" s="31"/>
      <c r="H22" s="31"/>
      <c r="I22" s="64" t="s">
        <v>113</v>
      </c>
      <c r="J22" s="41" t="s">
        <v>114</v>
      </c>
      <c r="K22" s="81" t="str">
        <f t="shared" si="1"/>
        <v>lionel.bertrand@cjd.net</v>
      </c>
      <c r="L22" s="115" t="s">
        <v>20</v>
      </c>
      <c r="M22" s="19" t="s">
        <v>34</v>
      </c>
    </row>
    <row r="23" spans="2:13" ht="15.75" customHeight="1" x14ac:dyDescent="0.35">
      <c r="B23" s="5" t="str">
        <f t="shared" si="0"/>
        <v>BERTRAND_Ludovic</v>
      </c>
      <c r="C23" s="62" t="s">
        <v>111</v>
      </c>
      <c r="D23" s="29" t="s">
        <v>115</v>
      </c>
      <c r="E23" s="50" t="s">
        <v>116</v>
      </c>
      <c r="F23" s="31"/>
      <c r="G23" s="31"/>
      <c r="H23" s="31"/>
      <c r="I23" s="33" t="s">
        <v>118</v>
      </c>
      <c r="J23" s="76" t="s">
        <v>119</v>
      </c>
      <c r="K23" s="81" t="str">
        <f t="shared" si="1"/>
        <v>ludovic.bertrand@cjd.net</v>
      </c>
      <c r="L23" s="116" t="s">
        <v>20</v>
      </c>
      <c r="M23" s="19" t="s">
        <v>34</v>
      </c>
    </row>
    <row r="24" spans="2:13" ht="15.75" customHeight="1" x14ac:dyDescent="0.35">
      <c r="B24" s="5" t="str">
        <f t="shared" si="0"/>
        <v>BERTRAND_Pierrick</v>
      </c>
      <c r="C24" s="35" t="s">
        <v>111</v>
      </c>
      <c r="D24" s="36" t="s">
        <v>124</v>
      </c>
      <c r="E24" s="23" t="s">
        <v>125</v>
      </c>
      <c r="F24" s="12"/>
      <c r="G24" s="12"/>
      <c r="H24" s="12"/>
      <c r="I24" s="37" t="s">
        <v>1010</v>
      </c>
      <c r="J24" s="41" t="s">
        <v>126</v>
      </c>
      <c r="K24" s="81" t="str">
        <f t="shared" si="1"/>
        <v>pierrick.bertrand@cjd.net</v>
      </c>
      <c r="L24" s="118" t="s">
        <v>40</v>
      </c>
      <c r="M24" s="19" t="s">
        <v>34</v>
      </c>
    </row>
    <row r="25" spans="2:13" ht="15.75" customHeight="1" x14ac:dyDescent="0.35">
      <c r="B25" s="5" t="str">
        <f t="shared" si="0"/>
        <v>BERTRAND_SAMUEL</v>
      </c>
      <c r="C25" s="35" t="s">
        <v>111</v>
      </c>
      <c r="D25" s="36" t="s">
        <v>942</v>
      </c>
      <c r="E25" s="23" t="s">
        <v>844</v>
      </c>
      <c r="F25" s="12"/>
      <c r="G25" s="12"/>
      <c r="H25" s="12"/>
      <c r="I25" s="37">
        <v>688363870</v>
      </c>
      <c r="J25" s="59" t="s">
        <v>845</v>
      </c>
      <c r="K25" s="81" t="str">
        <f t="shared" si="1"/>
        <v>samuel.bertrand@cjd.net</v>
      </c>
      <c r="L25" s="118" t="s">
        <v>46</v>
      </c>
      <c r="M25" s="19" t="s">
        <v>34</v>
      </c>
    </row>
    <row r="26" spans="2:13" ht="15.75" customHeight="1" x14ac:dyDescent="0.35">
      <c r="B26" s="5" t="str">
        <f t="shared" si="0"/>
        <v>BERTRAND_Jean Charles</v>
      </c>
      <c r="C26" s="35" t="s">
        <v>111</v>
      </c>
      <c r="D26" s="36" t="s">
        <v>127</v>
      </c>
      <c r="E26" s="23" t="s">
        <v>128</v>
      </c>
      <c r="F26" s="12"/>
      <c r="G26" s="12"/>
      <c r="H26" s="12"/>
      <c r="I26" s="37" t="s">
        <v>129</v>
      </c>
      <c r="J26" s="58" t="s">
        <v>130</v>
      </c>
      <c r="K26" s="81" t="str">
        <f t="shared" si="1"/>
        <v>jean charles.bertrand@cjd.net</v>
      </c>
      <c r="L26" s="118" t="s">
        <v>20</v>
      </c>
      <c r="M26" s="19" t="s">
        <v>34</v>
      </c>
    </row>
    <row r="27" spans="2:13" ht="15.75" customHeight="1" x14ac:dyDescent="0.35">
      <c r="B27" s="5" t="str">
        <f t="shared" si="0"/>
        <v>BESSON_Pierre</v>
      </c>
      <c r="C27" s="38" t="s">
        <v>131</v>
      </c>
      <c r="D27" s="39" t="s">
        <v>132</v>
      </c>
      <c r="E27" s="23" t="s">
        <v>133</v>
      </c>
      <c r="F27" s="12"/>
      <c r="G27" s="12"/>
      <c r="H27" s="12"/>
      <c r="I27" s="37" t="s">
        <v>1011</v>
      </c>
      <c r="J27" s="42" t="s">
        <v>134</v>
      </c>
      <c r="K27" s="81" t="str">
        <f t="shared" si="1"/>
        <v>pierre.besson@cjd.net</v>
      </c>
      <c r="L27" s="116" t="s">
        <v>39</v>
      </c>
      <c r="M27" s="19" t="s">
        <v>34</v>
      </c>
    </row>
    <row r="28" spans="2:13" ht="15.75" customHeight="1" x14ac:dyDescent="0.35">
      <c r="B28" s="5" t="str">
        <f t="shared" si="0"/>
        <v>BETHENCOURT_Nicolas</v>
      </c>
      <c r="C28" s="62" t="s">
        <v>135</v>
      </c>
      <c r="D28" s="50" t="s">
        <v>136</v>
      </c>
      <c r="E28" s="22" t="s">
        <v>137</v>
      </c>
      <c r="F28" s="12"/>
      <c r="G28" s="12"/>
      <c r="H28" s="12"/>
      <c r="I28" s="63" t="s">
        <v>1012</v>
      </c>
      <c r="J28" s="41" t="s">
        <v>139</v>
      </c>
      <c r="K28" s="81" t="str">
        <f t="shared" si="1"/>
        <v>nicolas.bethencourt@cjd.net</v>
      </c>
      <c r="L28" s="115" t="s">
        <v>52</v>
      </c>
      <c r="M28" s="19" t="s">
        <v>34</v>
      </c>
    </row>
    <row r="29" spans="2:13" ht="15.75" customHeight="1" x14ac:dyDescent="0.35">
      <c r="B29" s="5" t="str">
        <f t="shared" si="0"/>
        <v>BINET_AURELIEN</v>
      </c>
      <c r="C29" s="21" t="s">
        <v>857</v>
      </c>
      <c r="D29" s="50" t="s">
        <v>943</v>
      </c>
      <c r="E29" s="23" t="s">
        <v>858</v>
      </c>
      <c r="F29" s="12"/>
      <c r="G29" s="12"/>
      <c r="H29" s="12"/>
      <c r="I29" s="56">
        <v>601917294</v>
      </c>
      <c r="J29" s="41" t="s">
        <v>859</v>
      </c>
      <c r="K29" s="81" t="str">
        <f t="shared" si="1"/>
        <v>aurelien.binet@cjd.net</v>
      </c>
      <c r="L29" s="115" t="s">
        <v>40</v>
      </c>
      <c r="M29" s="19" t="s">
        <v>34</v>
      </c>
    </row>
    <row r="30" spans="2:13" ht="15.75" customHeight="1" x14ac:dyDescent="0.35">
      <c r="B30" s="5" t="str">
        <f t="shared" si="0"/>
        <v>BOINAUD_Charles</v>
      </c>
      <c r="C30" s="21" t="s">
        <v>140</v>
      </c>
      <c r="D30" s="23" t="s">
        <v>141</v>
      </c>
      <c r="E30" s="50" t="s">
        <v>143</v>
      </c>
      <c r="F30" s="31"/>
      <c r="G30" s="31"/>
      <c r="H30" s="31"/>
      <c r="I30" s="56" t="s">
        <v>144</v>
      </c>
      <c r="J30" s="41" t="s">
        <v>145</v>
      </c>
      <c r="K30" s="81" t="str">
        <f t="shared" si="1"/>
        <v>charles.boinaud@cjd.net</v>
      </c>
      <c r="L30" s="115" t="s">
        <v>40</v>
      </c>
      <c r="M30" s="19" t="s">
        <v>34</v>
      </c>
    </row>
    <row r="31" spans="2:13" ht="15.75" customHeight="1" x14ac:dyDescent="0.35">
      <c r="B31" s="5" t="str">
        <f t="shared" si="0"/>
        <v>BOISSINOT_Gaël</v>
      </c>
      <c r="C31" s="62" t="s">
        <v>146</v>
      </c>
      <c r="D31" s="22" t="s">
        <v>147</v>
      </c>
      <c r="E31" s="50" t="s">
        <v>148</v>
      </c>
      <c r="F31" s="12"/>
      <c r="G31" s="12"/>
      <c r="H31" s="12"/>
      <c r="I31" s="63" t="s">
        <v>149</v>
      </c>
      <c r="J31" s="41" t="s">
        <v>150</v>
      </c>
      <c r="K31" s="81" t="str">
        <f t="shared" si="1"/>
        <v>gaël.boissinot@cjd.net</v>
      </c>
      <c r="L31" s="115" t="s">
        <v>20</v>
      </c>
      <c r="M31" s="19" t="s">
        <v>34</v>
      </c>
    </row>
    <row r="32" spans="2:13" ht="15.5" x14ac:dyDescent="0.35">
      <c r="B32" s="5" t="str">
        <f t="shared" si="0"/>
        <v>BOITEUX_Claire</v>
      </c>
      <c r="C32" s="38" t="s">
        <v>151</v>
      </c>
      <c r="D32" s="39" t="s">
        <v>152</v>
      </c>
      <c r="E32" s="23" t="s">
        <v>153</v>
      </c>
      <c r="F32" s="12"/>
      <c r="G32" s="12"/>
      <c r="H32" s="12"/>
      <c r="I32" s="37" t="s">
        <v>1013</v>
      </c>
      <c r="J32" s="42" t="s">
        <v>154</v>
      </c>
      <c r="K32" s="81" t="str">
        <f t="shared" si="1"/>
        <v>claire.boiteux@cjd.net</v>
      </c>
      <c r="L32" s="116" t="s">
        <v>39</v>
      </c>
      <c r="M32" s="19" t="s">
        <v>34</v>
      </c>
    </row>
    <row r="33" spans="2:13" ht="15.75" customHeight="1" x14ac:dyDescent="0.35">
      <c r="B33" s="5" t="str">
        <f t="shared" si="0"/>
        <v>BONCOUR_Jean Christophe</v>
      </c>
      <c r="C33" s="35" t="s">
        <v>155</v>
      </c>
      <c r="D33" s="36" t="s">
        <v>156</v>
      </c>
      <c r="E33" s="23" t="s">
        <v>157</v>
      </c>
      <c r="F33" s="12"/>
      <c r="G33" s="12"/>
      <c r="H33" s="12"/>
      <c r="I33" s="37" t="s">
        <v>1014</v>
      </c>
      <c r="J33" s="59" t="s">
        <v>158</v>
      </c>
      <c r="K33" s="81" t="str">
        <f t="shared" si="1"/>
        <v>jean christophe.boncour@cjd.net</v>
      </c>
      <c r="L33" s="118" t="s">
        <v>39</v>
      </c>
      <c r="M33" s="19" t="s">
        <v>34</v>
      </c>
    </row>
    <row r="34" spans="2:13" ht="15.75" customHeight="1" x14ac:dyDescent="0.35">
      <c r="B34" s="5" t="str">
        <f t="shared" si="0"/>
        <v>BONHUMEAU_Magali</v>
      </c>
      <c r="C34" s="21" t="s">
        <v>159</v>
      </c>
      <c r="D34" s="50" t="s">
        <v>160</v>
      </c>
      <c r="E34" s="23" t="s">
        <v>161</v>
      </c>
      <c r="F34" s="12"/>
      <c r="G34" s="12"/>
      <c r="H34" s="12"/>
      <c r="I34" s="56" t="s">
        <v>162</v>
      </c>
      <c r="J34" s="41" t="s">
        <v>163</v>
      </c>
      <c r="K34" s="81" t="str">
        <f t="shared" si="1"/>
        <v>magali.bonhumeau@cjd.net</v>
      </c>
      <c r="L34" s="115" t="s">
        <v>20</v>
      </c>
      <c r="M34" s="19" t="s">
        <v>34</v>
      </c>
    </row>
    <row r="35" spans="2:13" ht="15.75" customHeight="1" x14ac:dyDescent="0.35">
      <c r="B35" s="5" t="str">
        <f t="shared" si="0"/>
        <v>BONNESEE_Régis</v>
      </c>
      <c r="C35" s="21" t="s">
        <v>164</v>
      </c>
      <c r="D35" s="50" t="s">
        <v>896</v>
      </c>
      <c r="E35" s="23" t="s">
        <v>165</v>
      </c>
      <c r="F35" s="12"/>
      <c r="G35" s="12"/>
      <c r="H35" s="12"/>
      <c r="I35" s="56" t="s">
        <v>166</v>
      </c>
      <c r="J35" s="41" t="s">
        <v>167</v>
      </c>
      <c r="K35" s="81" t="str">
        <f t="shared" si="1"/>
        <v>régis.bonnesee@cjd.net</v>
      </c>
      <c r="L35" s="115" t="s">
        <v>20</v>
      </c>
      <c r="M35" s="19" t="s">
        <v>34</v>
      </c>
    </row>
    <row r="36" spans="2:13" ht="15.75" customHeight="1" x14ac:dyDescent="0.35">
      <c r="B36" s="5" t="str">
        <f t="shared" si="0"/>
        <v>BONNIN_Nicolas</v>
      </c>
      <c r="C36" s="35" t="s">
        <v>168</v>
      </c>
      <c r="D36" s="36" t="s">
        <v>136</v>
      </c>
      <c r="E36" s="23" t="s">
        <v>169</v>
      </c>
      <c r="F36" s="12"/>
      <c r="G36" s="12"/>
      <c r="H36" s="12"/>
      <c r="I36" s="37" t="s">
        <v>170</v>
      </c>
      <c r="J36" s="41" t="s">
        <v>171</v>
      </c>
      <c r="K36" s="81" t="str">
        <f t="shared" si="1"/>
        <v>nicolas.bonnin@cjd.net</v>
      </c>
      <c r="L36" s="118" t="s">
        <v>20</v>
      </c>
      <c r="M36" s="19" t="s">
        <v>34</v>
      </c>
    </row>
    <row r="37" spans="2:13" ht="15.75" customHeight="1" x14ac:dyDescent="0.35">
      <c r="B37" s="5" t="str">
        <f t="shared" si="0"/>
        <v>BOUCARD_William</v>
      </c>
      <c r="C37" s="35" t="s">
        <v>172</v>
      </c>
      <c r="D37" s="36" t="s">
        <v>173</v>
      </c>
      <c r="E37" s="23" t="s">
        <v>174</v>
      </c>
      <c r="F37" s="12"/>
      <c r="G37" s="12"/>
      <c r="H37" s="12"/>
      <c r="I37" s="37" t="s">
        <v>1015</v>
      </c>
      <c r="J37" s="41" t="s">
        <v>175</v>
      </c>
      <c r="K37" s="81" t="str">
        <f t="shared" si="1"/>
        <v>william.boucard@cjd.net</v>
      </c>
      <c r="L37" s="118" t="s">
        <v>39</v>
      </c>
      <c r="M37" s="19" t="s">
        <v>34</v>
      </c>
    </row>
    <row r="38" spans="2:13" ht="15.75" customHeight="1" x14ac:dyDescent="0.35">
      <c r="B38" s="5" t="str">
        <f t="shared" si="0"/>
        <v>BOUCHAUD_Christophe</v>
      </c>
      <c r="C38" s="35" t="s">
        <v>176</v>
      </c>
      <c r="D38" s="36" t="s">
        <v>109</v>
      </c>
      <c r="E38" s="23" t="s">
        <v>177</v>
      </c>
      <c r="F38" s="12"/>
      <c r="G38" s="12"/>
      <c r="H38" s="12"/>
      <c r="I38" s="37" t="s">
        <v>178</v>
      </c>
      <c r="J38" s="41" t="s">
        <v>179</v>
      </c>
      <c r="K38" s="81" t="str">
        <f t="shared" si="1"/>
        <v>christophe.bouchaud@cjd.net</v>
      </c>
      <c r="L38" s="118" t="s">
        <v>20</v>
      </c>
      <c r="M38" s="19" t="s">
        <v>34</v>
      </c>
    </row>
    <row r="39" spans="2:13" ht="15.75" customHeight="1" x14ac:dyDescent="0.35">
      <c r="B39" s="5" t="str">
        <f t="shared" si="0"/>
        <v>BOUCHAUD_Jean Philippe</v>
      </c>
      <c r="C39" s="21" t="s">
        <v>176</v>
      </c>
      <c r="D39" s="23" t="s">
        <v>180</v>
      </c>
      <c r="E39" s="50" t="s">
        <v>181</v>
      </c>
      <c r="F39" s="31"/>
      <c r="G39" s="31"/>
      <c r="H39" s="31"/>
      <c r="I39" s="24" t="s">
        <v>1016</v>
      </c>
      <c r="J39" s="41" t="s">
        <v>182</v>
      </c>
      <c r="K39" s="81" t="str">
        <f t="shared" si="1"/>
        <v>jean philippe.bouchaud@cjd.net</v>
      </c>
      <c r="L39" s="115" t="s">
        <v>39</v>
      </c>
      <c r="M39" s="19" t="s">
        <v>34</v>
      </c>
    </row>
    <row r="40" spans="2:13" ht="15.75" customHeight="1" x14ac:dyDescent="0.35">
      <c r="B40" s="5" t="str">
        <f t="shared" si="0"/>
        <v>BOUCHET_Arnaud</v>
      </c>
      <c r="C40" s="21" t="s">
        <v>183</v>
      </c>
      <c r="D40" s="50" t="s">
        <v>184</v>
      </c>
      <c r="E40" s="23" t="s">
        <v>185</v>
      </c>
      <c r="F40" s="12"/>
      <c r="G40" s="12"/>
      <c r="H40" s="12"/>
      <c r="I40" s="24" t="s">
        <v>186</v>
      </c>
      <c r="J40" s="41" t="s">
        <v>187</v>
      </c>
      <c r="K40" s="81" t="str">
        <f t="shared" si="1"/>
        <v>arnaud.bouchet@cjd.net</v>
      </c>
      <c r="L40" s="115" t="s">
        <v>46</v>
      </c>
      <c r="M40" s="19" t="s">
        <v>34</v>
      </c>
    </row>
    <row r="41" spans="2:13" ht="15.75" customHeight="1" x14ac:dyDescent="0.35">
      <c r="B41" s="5" t="str">
        <f t="shared" si="0"/>
        <v>BOURDEAU_Bertrand</v>
      </c>
      <c r="C41" s="35" t="s">
        <v>189</v>
      </c>
      <c r="D41" s="36" t="s">
        <v>190</v>
      </c>
      <c r="E41" s="23" t="s">
        <v>191</v>
      </c>
      <c r="F41" s="12"/>
      <c r="G41" s="12"/>
      <c r="H41" s="12"/>
      <c r="I41" s="37" t="s">
        <v>1017</v>
      </c>
      <c r="J41" s="41" t="s">
        <v>192</v>
      </c>
      <c r="K41" s="81" t="str">
        <f t="shared" si="1"/>
        <v>bertrand.bourdeau@cjd.net</v>
      </c>
      <c r="L41" s="118" t="s">
        <v>52</v>
      </c>
      <c r="M41" s="19" t="s">
        <v>34</v>
      </c>
    </row>
    <row r="42" spans="2:13" ht="15.75" customHeight="1" x14ac:dyDescent="0.35">
      <c r="B42" s="5" t="str">
        <f t="shared" si="0"/>
        <v>BOURINET_Charles</v>
      </c>
      <c r="C42" s="21" t="s">
        <v>193</v>
      </c>
      <c r="D42" s="50" t="s">
        <v>141</v>
      </c>
      <c r="E42" s="23" t="s">
        <v>194</v>
      </c>
      <c r="F42" s="12"/>
      <c r="G42" s="12"/>
      <c r="H42" s="12"/>
      <c r="I42" s="24" t="s">
        <v>1018</v>
      </c>
      <c r="J42" s="41" t="s">
        <v>195</v>
      </c>
      <c r="K42" s="81" t="str">
        <f t="shared" si="1"/>
        <v>charles.bourinet@cjd.net</v>
      </c>
      <c r="L42" s="115" t="s">
        <v>39</v>
      </c>
      <c r="M42" s="19" t="s">
        <v>34</v>
      </c>
    </row>
    <row r="43" spans="2:13" ht="15.75" customHeight="1" x14ac:dyDescent="0.35">
      <c r="B43" s="5" t="str">
        <f t="shared" si="0"/>
        <v>BOURREAU_Delphine</v>
      </c>
      <c r="C43" s="35" t="s">
        <v>879</v>
      </c>
      <c r="D43" s="36" t="s">
        <v>815</v>
      </c>
      <c r="E43" s="23" t="s">
        <v>880</v>
      </c>
      <c r="F43" s="12"/>
      <c r="G43" s="12"/>
      <c r="H43" s="12"/>
      <c r="I43" s="37">
        <v>626628542</v>
      </c>
      <c r="J43" s="58" t="s">
        <v>881</v>
      </c>
      <c r="K43" s="81" t="str">
        <f t="shared" si="1"/>
        <v>delphine.bourreau@cjd.net</v>
      </c>
      <c r="L43" s="118" t="s">
        <v>52</v>
      </c>
      <c r="M43" s="19" t="s">
        <v>34</v>
      </c>
    </row>
    <row r="44" spans="2:13" ht="15.75" customHeight="1" x14ac:dyDescent="0.35">
      <c r="B44" s="5" t="str">
        <f t="shared" si="0"/>
        <v>BOUTEAU_Jose</v>
      </c>
      <c r="C44" s="21" t="s">
        <v>196</v>
      </c>
      <c r="D44" s="25" t="s">
        <v>197</v>
      </c>
      <c r="E44" s="23" t="s">
        <v>198</v>
      </c>
      <c r="F44" s="12"/>
      <c r="G44" s="12"/>
      <c r="H44" s="12"/>
      <c r="I44" s="24" t="s">
        <v>1019</v>
      </c>
      <c r="J44" s="58" t="s">
        <v>199</v>
      </c>
      <c r="K44" s="81" t="str">
        <f t="shared" si="1"/>
        <v>jose.bouteau@cjd.net</v>
      </c>
      <c r="L44" s="117" t="s">
        <v>52</v>
      </c>
      <c r="M44" s="19" t="s">
        <v>34</v>
      </c>
    </row>
    <row r="45" spans="2:13" ht="15.5" x14ac:dyDescent="0.35">
      <c r="B45" s="5" t="str">
        <f t="shared" si="0"/>
        <v>BRETHENOUX_François</v>
      </c>
      <c r="C45" s="21" t="s">
        <v>909</v>
      </c>
      <c r="D45" s="23" t="s">
        <v>803</v>
      </c>
      <c r="E45" s="25" t="s">
        <v>200</v>
      </c>
      <c r="F45" s="31"/>
      <c r="G45" s="31"/>
      <c r="H45" s="31"/>
      <c r="I45" s="56" t="s">
        <v>1020</v>
      </c>
      <c r="J45" s="41" t="s">
        <v>201</v>
      </c>
      <c r="K45" s="81" t="str">
        <f t="shared" si="1"/>
        <v>françois.brethenoux@cjd.net</v>
      </c>
      <c r="L45" s="115" t="s">
        <v>40</v>
      </c>
      <c r="M45" s="19" t="s">
        <v>34</v>
      </c>
    </row>
    <row r="46" spans="2:13" ht="15.75" customHeight="1" x14ac:dyDescent="0.35">
      <c r="B46" s="5" t="str">
        <f t="shared" si="0"/>
        <v>BREUIL_Benjamin</v>
      </c>
      <c r="C46" s="21" t="s">
        <v>202</v>
      </c>
      <c r="D46" s="50" t="s">
        <v>229</v>
      </c>
      <c r="E46" s="23" t="s">
        <v>204</v>
      </c>
      <c r="F46" s="12"/>
      <c r="G46" s="12"/>
      <c r="H46" s="12"/>
      <c r="I46" s="56" t="s">
        <v>1021</v>
      </c>
      <c r="J46" s="41" t="s">
        <v>849</v>
      </c>
      <c r="K46" s="81" t="str">
        <f t="shared" si="1"/>
        <v>benjamin.breuil@cjd.net</v>
      </c>
      <c r="L46" s="115" t="s">
        <v>20</v>
      </c>
      <c r="M46" s="19" t="s">
        <v>34</v>
      </c>
    </row>
    <row r="47" spans="2:13" ht="15.75" customHeight="1" x14ac:dyDescent="0.35">
      <c r="B47" s="5" t="str">
        <f t="shared" si="0"/>
        <v>BREUIL_Thierry</v>
      </c>
      <c r="C47" s="62" t="s">
        <v>202</v>
      </c>
      <c r="D47" s="50" t="s">
        <v>203</v>
      </c>
      <c r="E47" s="50" t="s">
        <v>204</v>
      </c>
      <c r="F47" s="12"/>
      <c r="G47" s="12"/>
      <c r="H47" s="12"/>
      <c r="I47" s="63" t="s">
        <v>206</v>
      </c>
      <c r="J47" s="41" t="s">
        <v>207</v>
      </c>
      <c r="K47" s="81" t="str">
        <f t="shared" si="1"/>
        <v>thierry.breuil@cjd.net</v>
      </c>
      <c r="L47" s="115" t="s">
        <v>20</v>
      </c>
      <c r="M47" s="19" t="s">
        <v>34</v>
      </c>
    </row>
    <row r="48" spans="2:13" ht="15.75" customHeight="1" x14ac:dyDescent="0.35">
      <c r="B48" s="5" t="str">
        <f t="shared" si="0"/>
        <v>BRILLAUD_Arnaud</v>
      </c>
      <c r="C48" s="21" t="s">
        <v>208</v>
      </c>
      <c r="D48" s="23" t="s">
        <v>184</v>
      </c>
      <c r="E48" s="22" t="s">
        <v>209</v>
      </c>
      <c r="F48" s="31"/>
      <c r="G48" s="31"/>
      <c r="H48" s="31"/>
      <c r="I48" s="56" t="s">
        <v>210</v>
      </c>
      <c r="J48" s="41" t="s">
        <v>211</v>
      </c>
      <c r="K48" s="81" t="str">
        <f t="shared" si="1"/>
        <v>arnaud.brillaud@cjd.net</v>
      </c>
      <c r="L48" s="115" t="s">
        <v>20</v>
      </c>
      <c r="M48" s="19" t="s">
        <v>34</v>
      </c>
    </row>
    <row r="49" spans="2:13" ht="15.75" customHeight="1" x14ac:dyDescent="0.35">
      <c r="B49" s="5" t="str">
        <f t="shared" si="0"/>
        <v>BROCHARD_Gaetan</v>
      </c>
      <c r="C49" s="62" t="s">
        <v>910</v>
      </c>
      <c r="D49" s="29" t="s">
        <v>897</v>
      </c>
      <c r="E49" s="22" t="s">
        <v>967</v>
      </c>
      <c r="F49" s="31"/>
      <c r="G49" s="31"/>
      <c r="H49" s="31"/>
      <c r="I49" s="33" t="s">
        <v>1022</v>
      </c>
      <c r="J49" s="77" t="s">
        <v>212</v>
      </c>
      <c r="K49" s="81" t="str">
        <f t="shared" si="1"/>
        <v>gaetan.brochard@cjd.net</v>
      </c>
      <c r="L49" s="116" t="s">
        <v>40</v>
      </c>
      <c r="M49" s="19" t="s">
        <v>34</v>
      </c>
    </row>
    <row r="50" spans="2:13" ht="15.75" customHeight="1" x14ac:dyDescent="0.35">
      <c r="B50" s="5" t="str">
        <f t="shared" si="0"/>
        <v>BRULAVOINE_Emmanuel</v>
      </c>
      <c r="C50" s="62" t="s">
        <v>213</v>
      </c>
      <c r="D50" s="50" t="s">
        <v>214</v>
      </c>
      <c r="E50" s="50" t="s">
        <v>215</v>
      </c>
      <c r="F50" s="12"/>
      <c r="G50" s="12"/>
      <c r="H50" s="12"/>
      <c r="I50" s="63" t="s">
        <v>1023</v>
      </c>
      <c r="J50" s="41" t="s">
        <v>216</v>
      </c>
      <c r="K50" s="81" t="str">
        <f t="shared" si="1"/>
        <v>emmanuel.brulavoine@cjd.net</v>
      </c>
      <c r="L50" s="115" t="s">
        <v>52</v>
      </c>
      <c r="M50" s="19" t="s">
        <v>34</v>
      </c>
    </row>
    <row r="51" spans="2:13" ht="15.75" customHeight="1" x14ac:dyDescent="0.35">
      <c r="B51" s="5" t="str">
        <f t="shared" si="0"/>
        <v>BRUNET_Laurent</v>
      </c>
      <c r="C51" s="35" t="s">
        <v>217</v>
      </c>
      <c r="D51" s="36" t="s">
        <v>188</v>
      </c>
      <c r="E51" s="23" t="s">
        <v>218</v>
      </c>
      <c r="F51" s="12"/>
      <c r="G51" s="12"/>
      <c r="H51" s="12"/>
      <c r="I51" s="37" t="s">
        <v>219</v>
      </c>
      <c r="J51" s="59" t="s">
        <v>220</v>
      </c>
      <c r="K51" s="81" t="str">
        <f t="shared" si="1"/>
        <v>laurent.brunet@cjd.net</v>
      </c>
      <c r="L51" s="118" t="s">
        <v>20</v>
      </c>
      <c r="M51" s="19" t="s">
        <v>34</v>
      </c>
    </row>
    <row r="52" spans="2:13" ht="15.75" customHeight="1" x14ac:dyDescent="0.35">
      <c r="B52" s="5" t="str">
        <f t="shared" si="0"/>
        <v>BRUNET_Stéphanie</v>
      </c>
      <c r="C52" s="35" t="s">
        <v>217</v>
      </c>
      <c r="D52" s="36" t="s">
        <v>221</v>
      </c>
      <c r="E52" s="23" t="s">
        <v>968</v>
      </c>
      <c r="F52" s="12"/>
      <c r="G52" s="12"/>
      <c r="H52" s="12"/>
      <c r="I52" s="37" t="s">
        <v>1024</v>
      </c>
      <c r="J52" s="41" t="s">
        <v>1136</v>
      </c>
      <c r="K52" s="81" t="str">
        <f t="shared" si="1"/>
        <v>stéphanie.brunet@cjd.net</v>
      </c>
      <c r="L52" s="118" t="s">
        <v>20</v>
      </c>
      <c r="M52" s="19" t="s">
        <v>34</v>
      </c>
    </row>
    <row r="53" spans="2:13" ht="15.75" customHeight="1" x14ac:dyDescent="0.35">
      <c r="B53" s="5" t="str">
        <f t="shared" si="0"/>
        <v>BRUNETEAU_Frédéric</v>
      </c>
      <c r="C53" s="62" t="s">
        <v>223</v>
      </c>
      <c r="D53" s="29" t="s">
        <v>224</v>
      </c>
      <c r="E53" s="50" t="s">
        <v>225</v>
      </c>
      <c r="F53" s="31"/>
      <c r="G53" s="31"/>
      <c r="H53" s="31"/>
      <c r="I53" s="33" t="s">
        <v>226</v>
      </c>
      <c r="J53" s="77" t="s">
        <v>227</v>
      </c>
      <c r="K53" s="81" t="str">
        <f t="shared" si="1"/>
        <v>frédéric.bruneteau@cjd.net</v>
      </c>
      <c r="L53" s="116" t="s">
        <v>46</v>
      </c>
      <c r="M53" s="19" t="s">
        <v>34</v>
      </c>
    </row>
    <row r="54" spans="2:13" ht="15.75" customHeight="1" x14ac:dyDescent="0.35">
      <c r="B54" s="5" t="str">
        <f t="shared" si="0"/>
        <v>CACHET_Benjamin</v>
      </c>
      <c r="C54" s="21" t="s">
        <v>228</v>
      </c>
      <c r="D54" s="23" t="s">
        <v>229</v>
      </c>
      <c r="E54" s="50" t="s">
        <v>969</v>
      </c>
      <c r="F54" s="31"/>
      <c r="G54" s="31"/>
      <c r="H54" s="31"/>
      <c r="I54" s="24" t="s">
        <v>230</v>
      </c>
      <c r="J54" s="41" t="s">
        <v>231</v>
      </c>
      <c r="K54" s="81" t="str">
        <f t="shared" si="1"/>
        <v>benjamin.cachet@cjd.net</v>
      </c>
      <c r="L54" s="115" t="s">
        <v>20</v>
      </c>
      <c r="M54" s="19" t="s">
        <v>34</v>
      </c>
    </row>
    <row r="55" spans="2:13" ht="15.75" customHeight="1" x14ac:dyDescent="0.35">
      <c r="B55" s="5" t="str">
        <f t="shared" si="0"/>
        <v>CAILLEAU_Ludovic</v>
      </c>
      <c r="C55" s="35" t="s">
        <v>236</v>
      </c>
      <c r="D55" s="36" t="s">
        <v>115</v>
      </c>
      <c r="E55" s="23" t="s">
        <v>238</v>
      </c>
      <c r="F55" s="12"/>
      <c r="G55" s="12"/>
      <c r="H55" s="12"/>
      <c r="I55" s="37" t="s">
        <v>1025</v>
      </c>
      <c r="J55" s="41" t="s">
        <v>239</v>
      </c>
      <c r="K55" s="81" t="str">
        <f t="shared" si="1"/>
        <v>ludovic.cailleau@cjd.net</v>
      </c>
      <c r="L55" s="118" t="s">
        <v>52</v>
      </c>
      <c r="M55" s="19" t="s">
        <v>34</v>
      </c>
    </row>
    <row r="56" spans="2:13" ht="15.75" customHeight="1" x14ac:dyDescent="0.35">
      <c r="B56" s="5" t="str">
        <f t="shared" si="0"/>
        <v>CANTO_Germain</v>
      </c>
      <c r="C56" s="35" t="s">
        <v>240</v>
      </c>
      <c r="D56" s="36" t="s">
        <v>241</v>
      </c>
      <c r="E56" s="23" t="s">
        <v>242</v>
      </c>
      <c r="F56" s="12"/>
      <c r="G56" s="12"/>
      <c r="H56" s="12"/>
      <c r="I56" s="37" t="s">
        <v>1026</v>
      </c>
      <c r="J56" s="41" t="s">
        <v>243</v>
      </c>
      <c r="K56" s="81" t="str">
        <f t="shared" si="1"/>
        <v>germain.canto@cjd.net</v>
      </c>
      <c r="L56" s="118" t="s">
        <v>40</v>
      </c>
      <c r="M56" s="19" t="s">
        <v>34</v>
      </c>
    </row>
    <row r="57" spans="2:13" ht="15.75" customHeight="1" x14ac:dyDescent="0.35">
      <c r="B57" s="5" t="str">
        <f t="shared" si="0"/>
        <v>CHAMBON_Maxime</v>
      </c>
      <c r="C57" s="21" t="s">
        <v>244</v>
      </c>
      <c r="D57" s="25" t="s">
        <v>898</v>
      </c>
      <c r="E57" s="23" t="s">
        <v>245</v>
      </c>
      <c r="F57" s="12"/>
      <c r="G57" s="12"/>
      <c r="H57" s="12"/>
      <c r="I57" s="24" t="s">
        <v>246</v>
      </c>
      <c r="J57" s="41" t="s">
        <v>247</v>
      </c>
      <c r="K57" s="81" t="str">
        <f t="shared" si="1"/>
        <v>maxime.chambon@cjd.net</v>
      </c>
      <c r="L57" s="117" t="s">
        <v>20</v>
      </c>
      <c r="M57" s="19" t="s">
        <v>34</v>
      </c>
    </row>
    <row r="58" spans="2:13" ht="15.75" customHeight="1" x14ac:dyDescent="0.35">
      <c r="B58" s="5" t="str">
        <f t="shared" si="0"/>
        <v>CHAPUZET_David</v>
      </c>
      <c r="C58" s="35" t="s">
        <v>249</v>
      </c>
      <c r="D58" s="36" t="s">
        <v>65</v>
      </c>
      <c r="E58" s="23" t="s">
        <v>250</v>
      </c>
      <c r="F58" s="12"/>
      <c r="G58" s="12"/>
      <c r="H58" s="12"/>
      <c r="I58" s="37" t="s">
        <v>1027</v>
      </c>
      <c r="J58" s="59" t="s">
        <v>251</v>
      </c>
      <c r="K58" s="81" t="str">
        <f t="shared" si="1"/>
        <v>david.chapuzet@cjd.net</v>
      </c>
      <c r="L58" s="118" t="s">
        <v>39</v>
      </c>
      <c r="M58" s="19" t="s">
        <v>34</v>
      </c>
    </row>
    <row r="59" spans="2:13" ht="15.75" customHeight="1" x14ac:dyDescent="0.35">
      <c r="B59" s="5" t="str">
        <f t="shared" si="0"/>
        <v>CHARRIER_Francois</v>
      </c>
      <c r="C59" s="21" t="s">
        <v>252</v>
      </c>
      <c r="D59" s="25" t="s">
        <v>253</v>
      </c>
      <c r="E59" s="23" t="s">
        <v>254</v>
      </c>
      <c r="F59" s="12"/>
      <c r="G59" s="12"/>
      <c r="H59" s="12"/>
      <c r="I59" s="24" t="s">
        <v>1028</v>
      </c>
      <c r="J59" s="41" t="s">
        <v>255</v>
      </c>
      <c r="K59" s="81" t="str">
        <f t="shared" si="1"/>
        <v>francois.charrier@cjd.net</v>
      </c>
      <c r="L59" s="117" t="s">
        <v>39</v>
      </c>
      <c r="M59" s="19" t="s">
        <v>34</v>
      </c>
    </row>
    <row r="60" spans="2:13" ht="15.75" customHeight="1" x14ac:dyDescent="0.35">
      <c r="B60" s="5" t="str">
        <f t="shared" si="0"/>
        <v>CHARRUAUD_Dimitri</v>
      </c>
      <c r="C60" s="21" t="s">
        <v>256</v>
      </c>
      <c r="D60" s="23" t="s">
        <v>257</v>
      </c>
      <c r="E60" s="50" t="s">
        <v>258</v>
      </c>
      <c r="F60" s="31"/>
      <c r="G60" s="31"/>
      <c r="H60" s="31"/>
      <c r="I60" s="24" t="s">
        <v>259</v>
      </c>
      <c r="J60" s="41" t="s">
        <v>260</v>
      </c>
      <c r="K60" s="81" t="str">
        <f t="shared" si="1"/>
        <v>dimitri.charruaud@cjd.net</v>
      </c>
      <c r="L60" s="115" t="s">
        <v>46</v>
      </c>
      <c r="M60" s="19" t="s">
        <v>34</v>
      </c>
    </row>
    <row r="61" spans="2:13" ht="15.75" customHeight="1" x14ac:dyDescent="0.35">
      <c r="B61" s="5" t="str">
        <f t="shared" si="0"/>
        <v>CHARVIN_Laurent</v>
      </c>
      <c r="C61" s="38" t="s">
        <v>261</v>
      </c>
      <c r="D61" s="39" t="s">
        <v>188</v>
      </c>
      <c r="E61" s="23" t="s">
        <v>262</v>
      </c>
      <c r="F61" s="12"/>
      <c r="G61" s="12"/>
      <c r="H61" s="12"/>
      <c r="I61" s="37" t="s">
        <v>1029</v>
      </c>
      <c r="J61" s="42" t="s">
        <v>1137</v>
      </c>
      <c r="K61" s="81" t="str">
        <f t="shared" si="1"/>
        <v>laurent.charvin@cjd.net</v>
      </c>
      <c r="L61" s="116" t="s">
        <v>40</v>
      </c>
      <c r="M61" s="19" t="s">
        <v>34</v>
      </c>
    </row>
    <row r="62" spans="2:13" ht="15.75" customHeight="1" x14ac:dyDescent="0.35">
      <c r="B62" s="5" t="str">
        <f t="shared" si="0"/>
        <v>CHAVENEAU_Mathieu</v>
      </c>
      <c r="C62" s="21" t="s">
        <v>263</v>
      </c>
      <c r="D62" s="25" t="s">
        <v>264</v>
      </c>
      <c r="E62" s="23" t="s">
        <v>265</v>
      </c>
      <c r="F62" s="12"/>
      <c r="G62" s="12"/>
      <c r="H62" s="12"/>
      <c r="I62" s="56" t="s">
        <v>266</v>
      </c>
      <c r="J62" s="58" t="s">
        <v>267</v>
      </c>
      <c r="K62" s="81" t="str">
        <f t="shared" si="1"/>
        <v>mathieu.chaveneau@cjd.net</v>
      </c>
      <c r="L62" s="117" t="s">
        <v>20</v>
      </c>
      <c r="M62" s="19" t="s">
        <v>34</v>
      </c>
    </row>
    <row r="63" spans="2:13" ht="15.75" customHeight="1" x14ac:dyDescent="0.35">
      <c r="B63" s="5" t="str">
        <f t="shared" si="0"/>
        <v>CHERY_Laurent</v>
      </c>
      <c r="C63" s="35" t="s">
        <v>268</v>
      </c>
      <c r="D63" s="36" t="s">
        <v>188</v>
      </c>
      <c r="E63" s="25" t="s">
        <v>269</v>
      </c>
      <c r="F63" s="5"/>
      <c r="G63" s="5"/>
      <c r="H63" s="5"/>
      <c r="I63" s="37" t="s">
        <v>1030</v>
      </c>
      <c r="J63" s="41" t="s">
        <v>1138</v>
      </c>
      <c r="K63" s="81" t="str">
        <f t="shared" si="1"/>
        <v>laurent.chery@cjd.net</v>
      </c>
      <c r="L63" s="118" t="s">
        <v>40</v>
      </c>
      <c r="M63" s="19" t="s">
        <v>34</v>
      </c>
    </row>
    <row r="64" spans="2:13" ht="15.5" x14ac:dyDescent="0.35">
      <c r="B64" s="5" t="str">
        <f t="shared" si="0"/>
        <v>CHOVE_Gregoire</v>
      </c>
      <c r="C64" s="21" t="s">
        <v>911</v>
      </c>
      <c r="D64" s="50" t="s">
        <v>899</v>
      </c>
      <c r="E64" s="23" t="s">
        <v>970</v>
      </c>
      <c r="F64" s="12"/>
      <c r="G64" s="12"/>
      <c r="H64" s="12"/>
      <c r="I64" s="56" t="s">
        <v>1031</v>
      </c>
      <c r="J64" s="41" t="s">
        <v>1139</v>
      </c>
      <c r="K64" s="81" t="str">
        <f t="shared" si="1"/>
        <v>gregoire.chove@cjd.net</v>
      </c>
      <c r="L64" s="115" t="s">
        <v>40</v>
      </c>
      <c r="M64" s="19" t="s">
        <v>34</v>
      </c>
    </row>
    <row r="65" spans="2:13" ht="15.75" customHeight="1" x14ac:dyDescent="0.35">
      <c r="B65" s="5" t="str">
        <f t="shared" si="0"/>
        <v>COBRUN_Pascal</v>
      </c>
      <c r="C65" s="21" t="s">
        <v>270</v>
      </c>
      <c r="D65" s="50" t="s">
        <v>78</v>
      </c>
      <c r="E65" s="23" t="s">
        <v>271</v>
      </c>
      <c r="F65" s="12"/>
      <c r="G65" s="12"/>
      <c r="H65" s="12"/>
      <c r="I65" s="56" t="s">
        <v>1032</v>
      </c>
      <c r="J65" s="41" t="s">
        <v>272</v>
      </c>
      <c r="K65" s="81" t="str">
        <f t="shared" si="1"/>
        <v>pascal.cobrun@cjd.net</v>
      </c>
      <c r="L65" s="115" t="s">
        <v>20</v>
      </c>
      <c r="M65" s="19" t="s">
        <v>34</v>
      </c>
    </row>
    <row r="66" spans="2:13" ht="15.75" customHeight="1" x14ac:dyDescent="0.35">
      <c r="B66" s="5" t="str">
        <f t="shared" si="0"/>
        <v>CODET_Arnaud</v>
      </c>
      <c r="C66" s="21" t="s">
        <v>273</v>
      </c>
      <c r="D66" s="25" t="s">
        <v>184</v>
      </c>
      <c r="E66" s="23" t="s">
        <v>274</v>
      </c>
      <c r="F66" s="12"/>
      <c r="G66" s="12"/>
      <c r="H66" s="12"/>
      <c r="I66" s="56" t="s">
        <v>275</v>
      </c>
      <c r="J66" s="58" t="s">
        <v>276</v>
      </c>
      <c r="K66" s="81" t="str">
        <f t="shared" si="1"/>
        <v>arnaud.codet@cjd.net</v>
      </c>
      <c r="L66" s="117" t="s">
        <v>20</v>
      </c>
      <c r="M66" s="19" t="s">
        <v>34</v>
      </c>
    </row>
    <row r="67" spans="2:13" ht="15.75" customHeight="1" x14ac:dyDescent="0.35">
      <c r="B67" s="5" t="str">
        <f t="shared" ref="B67:B130" si="2">C67&amp;"_"&amp;D67</f>
        <v>CORNUAUD_Anthony</v>
      </c>
      <c r="C67" s="62" t="s">
        <v>277</v>
      </c>
      <c r="D67" s="29" t="s">
        <v>74</v>
      </c>
      <c r="E67" s="50" t="s">
        <v>278</v>
      </c>
      <c r="F67" s="31"/>
      <c r="G67" s="31"/>
      <c r="H67" s="31"/>
      <c r="I67" s="33" t="s">
        <v>279</v>
      </c>
      <c r="J67" s="76" t="s">
        <v>280</v>
      </c>
      <c r="K67" s="81" t="str">
        <f t="shared" si="1"/>
        <v>anthony.cornuaud@cjd.net</v>
      </c>
      <c r="L67" s="116" t="s">
        <v>46</v>
      </c>
      <c r="M67" s="19" t="s">
        <v>34</v>
      </c>
    </row>
    <row r="68" spans="2:13" ht="15.75" customHeight="1" x14ac:dyDescent="0.35">
      <c r="B68" s="5" t="str">
        <f t="shared" si="2"/>
        <v>COSMAS_Stéphanie</v>
      </c>
      <c r="C68" s="35" t="s">
        <v>284</v>
      </c>
      <c r="D68" s="36" t="s">
        <v>221</v>
      </c>
      <c r="E68" s="23" t="s">
        <v>106</v>
      </c>
      <c r="F68" s="12"/>
      <c r="G68" s="12"/>
      <c r="H68" s="12"/>
      <c r="I68" s="37" t="s">
        <v>285</v>
      </c>
      <c r="J68" s="41" t="s">
        <v>1140</v>
      </c>
      <c r="K68" s="81" t="str">
        <f t="shared" ref="K68:K131" si="3">IF(ISBLANK(B68),"",LOWER(D68)&amp;"."&amp;LOWER(C68)&amp;"@cjd.net")</f>
        <v>stéphanie.cosmas@cjd.net</v>
      </c>
      <c r="L68" s="118" t="s">
        <v>46</v>
      </c>
      <c r="M68" s="19" t="s">
        <v>34</v>
      </c>
    </row>
    <row r="69" spans="2:13" ht="15.75" customHeight="1" x14ac:dyDescent="0.35">
      <c r="B69" s="5" t="str">
        <f t="shared" si="2"/>
        <v>COUDONNEAU_Richard</v>
      </c>
      <c r="C69" s="62" t="s">
        <v>288</v>
      </c>
      <c r="D69" s="29" t="s">
        <v>289</v>
      </c>
      <c r="E69" s="50" t="s">
        <v>971</v>
      </c>
      <c r="F69" s="31"/>
      <c r="G69" s="31"/>
      <c r="H69" s="31"/>
      <c r="I69" s="33" t="s">
        <v>290</v>
      </c>
      <c r="J69" s="76" t="s">
        <v>291</v>
      </c>
      <c r="K69" s="81" t="str">
        <f t="shared" si="3"/>
        <v>richard.coudonneau@cjd.net</v>
      </c>
      <c r="L69" s="116" t="s">
        <v>46</v>
      </c>
      <c r="M69" s="19" t="s">
        <v>34</v>
      </c>
    </row>
    <row r="70" spans="2:13" ht="15.75" customHeight="1" x14ac:dyDescent="0.35">
      <c r="B70" s="5" t="str">
        <f t="shared" si="2"/>
        <v>COUSIN-CALDENTEY_M. Pierre</v>
      </c>
      <c r="C70" s="62" t="s">
        <v>292</v>
      </c>
      <c r="D70" s="29" t="s">
        <v>944</v>
      </c>
      <c r="E70" s="50" t="s">
        <v>293</v>
      </c>
      <c r="F70" s="31"/>
      <c r="G70" s="31"/>
      <c r="H70" s="31"/>
      <c r="I70" s="33" t="s">
        <v>294</v>
      </c>
      <c r="J70" s="76" t="s">
        <v>295</v>
      </c>
      <c r="K70" s="81" t="str">
        <f t="shared" si="3"/>
        <v>m. pierre.cousin-caldentey@cjd.net</v>
      </c>
      <c r="L70" s="116" t="s">
        <v>20</v>
      </c>
      <c r="M70" s="19" t="s">
        <v>34</v>
      </c>
    </row>
    <row r="71" spans="2:13" ht="15.75" customHeight="1" x14ac:dyDescent="0.35">
      <c r="B71" s="5" t="str">
        <f t="shared" si="2"/>
        <v>DAIRON_JULIE</v>
      </c>
      <c r="C71" s="35" t="s">
        <v>850</v>
      </c>
      <c r="D71" s="36" t="s">
        <v>945</v>
      </c>
      <c r="E71" s="23" t="s">
        <v>972</v>
      </c>
      <c r="F71" s="12"/>
      <c r="G71" s="12"/>
      <c r="H71" s="12"/>
      <c r="I71" s="37">
        <v>608946094</v>
      </c>
      <c r="J71" s="41" t="s">
        <v>851</v>
      </c>
      <c r="K71" s="81" t="str">
        <f t="shared" si="3"/>
        <v>julie.dairon@cjd.net</v>
      </c>
      <c r="L71" s="118" t="s">
        <v>20</v>
      </c>
      <c r="M71" s="19" t="s">
        <v>34</v>
      </c>
    </row>
    <row r="72" spans="2:13" ht="15.75" customHeight="1" x14ac:dyDescent="0.35">
      <c r="B72" s="5" t="str">
        <f t="shared" si="2"/>
        <v>DAVID_Sophie</v>
      </c>
      <c r="C72" s="35" t="s">
        <v>912</v>
      </c>
      <c r="D72" s="36" t="s">
        <v>480</v>
      </c>
      <c r="E72" s="23" t="s">
        <v>973</v>
      </c>
      <c r="F72" s="12"/>
      <c r="G72" s="12"/>
      <c r="H72" s="12"/>
      <c r="I72" s="37" t="s">
        <v>1033</v>
      </c>
      <c r="J72" s="41" t="s">
        <v>1141</v>
      </c>
      <c r="K72" s="81" t="str">
        <f t="shared" si="3"/>
        <v>sophie.david@cjd.net</v>
      </c>
      <c r="L72" s="118" t="s">
        <v>40</v>
      </c>
      <c r="M72" s="19" t="s">
        <v>34</v>
      </c>
    </row>
    <row r="73" spans="2:13" ht="15.75" customHeight="1" x14ac:dyDescent="0.35">
      <c r="B73" s="5" t="str">
        <f t="shared" si="2"/>
        <v>DE GROSSOUVRE_Olivier</v>
      </c>
      <c r="C73" s="21" t="s">
        <v>296</v>
      </c>
      <c r="D73" s="25" t="s">
        <v>232</v>
      </c>
      <c r="E73" s="23" t="s">
        <v>297</v>
      </c>
      <c r="F73" s="12"/>
      <c r="G73" s="12"/>
      <c r="H73" s="12"/>
      <c r="I73" s="24" t="s">
        <v>1034</v>
      </c>
      <c r="J73" s="58" t="s">
        <v>298</v>
      </c>
      <c r="K73" s="81" t="str">
        <f t="shared" si="3"/>
        <v>olivier.de grossouvre@cjd.net</v>
      </c>
      <c r="L73" s="117" t="s">
        <v>52</v>
      </c>
      <c r="M73" s="19" t="s">
        <v>34</v>
      </c>
    </row>
    <row r="74" spans="2:13" ht="15.75" customHeight="1" x14ac:dyDescent="0.35">
      <c r="B74" s="5" t="str">
        <f t="shared" si="2"/>
        <v>DE LARAUZE_David</v>
      </c>
      <c r="C74" s="21" t="s">
        <v>913</v>
      </c>
      <c r="D74" s="25" t="s">
        <v>65</v>
      </c>
      <c r="E74" s="23" t="s">
        <v>300</v>
      </c>
      <c r="F74" s="12"/>
      <c r="G74" s="12"/>
      <c r="H74" s="12"/>
      <c r="I74" s="56" t="s">
        <v>301</v>
      </c>
      <c r="J74" s="41" t="s">
        <v>1142</v>
      </c>
      <c r="K74" s="81" t="str">
        <f t="shared" si="3"/>
        <v>david.de larauze@cjd.net</v>
      </c>
      <c r="L74" s="117" t="s">
        <v>20</v>
      </c>
      <c r="M74" s="19" t="s">
        <v>34</v>
      </c>
    </row>
    <row r="75" spans="2:13" ht="15.75" customHeight="1" x14ac:dyDescent="0.35">
      <c r="B75" s="5" t="str">
        <f t="shared" si="2"/>
        <v>DE LASSÉE_Geoffroy</v>
      </c>
      <c r="C75" s="21" t="s">
        <v>885</v>
      </c>
      <c r="D75" s="25" t="s">
        <v>886</v>
      </c>
      <c r="E75" s="23" t="s">
        <v>887</v>
      </c>
      <c r="F75" s="12"/>
      <c r="G75" s="12"/>
      <c r="H75" s="12"/>
      <c r="I75" s="56">
        <v>610489088</v>
      </c>
      <c r="J75" s="41" t="s">
        <v>888</v>
      </c>
      <c r="K75" s="81" t="str">
        <f t="shared" si="3"/>
        <v>geoffroy.de lassée@cjd.net</v>
      </c>
      <c r="L75" s="117" t="s">
        <v>52</v>
      </c>
      <c r="M75" s="19" t="s">
        <v>34</v>
      </c>
    </row>
    <row r="76" spans="2:13" ht="15.75" customHeight="1" x14ac:dyDescent="0.35">
      <c r="B76" s="5" t="str">
        <f t="shared" si="2"/>
        <v>DE PRACOMTAL_Jacquelin</v>
      </c>
      <c r="C76" s="35" t="s">
        <v>303</v>
      </c>
      <c r="D76" s="36" t="s">
        <v>304</v>
      </c>
      <c r="E76" s="23" t="s">
        <v>305</v>
      </c>
      <c r="F76" s="12"/>
      <c r="G76" s="12"/>
      <c r="H76" s="12"/>
      <c r="I76" s="37" t="s">
        <v>1035</v>
      </c>
      <c r="J76" s="59" t="s">
        <v>306</v>
      </c>
      <c r="K76" s="81" t="str">
        <f t="shared" si="3"/>
        <v>jacquelin.de pracomtal@cjd.net</v>
      </c>
      <c r="L76" s="118" t="s">
        <v>40</v>
      </c>
      <c r="M76" s="19" t="s">
        <v>34</v>
      </c>
    </row>
    <row r="77" spans="2:13" ht="15.75" customHeight="1" x14ac:dyDescent="0.35">
      <c r="B77" s="5" t="str">
        <f t="shared" si="2"/>
        <v>DEBELVALET_Christophe</v>
      </c>
      <c r="C77" s="28" t="s">
        <v>307</v>
      </c>
      <c r="D77" s="22" t="s">
        <v>109</v>
      </c>
      <c r="E77" s="50" t="s">
        <v>308</v>
      </c>
      <c r="F77" s="12"/>
      <c r="G77" s="12"/>
      <c r="H77" s="12"/>
      <c r="I77" s="63" t="s">
        <v>1036</v>
      </c>
      <c r="J77" s="41" t="s">
        <v>309</v>
      </c>
      <c r="K77" s="81" t="str">
        <f t="shared" si="3"/>
        <v>christophe.debelvalet@cjd.net</v>
      </c>
      <c r="L77" s="115" t="s">
        <v>39</v>
      </c>
      <c r="M77" s="19" t="s">
        <v>34</v>
      </c>
    </row>
    <row r="78" spans="2:13" ht="15.75" customHeight="1" x14ac:dyDescent="0.35">
      <c r="B78" s="5" t="str">
        <f t="shared" si="2"/>
        <v>DECHATRE_Franck</v>
      </c>
      <c r="C78" s="62" t="s">
        <v>889</v>
      </c>
      <c r="D78" s="29" t="s">
        <v>677</v>
      </c>
      <c r="E78" s="50" t="s">
        <v>890</v>
      </c>
      <c r="F78" s="31"/>
      <c r="G78" s="31"/>
      <c r="H78" s="31"/>
      <c r="I78" s="33">
        <v>687743556</v>
      </c>
      <c r="J78" s="76" t="s">
        <v>891</v>
      </c>
      <c r="K78" s="81" t="str">
        <f t="shared" si="3"/>
        <v>franck.dechatre@cjd.net</v>
      </c>
      <c r="L78" s="116" t="s">
        <v>52</v>
      </c>
      <c r="M78" s="19" t="s">
        <v>34</v>
      </c>
    </row>
    <row r="79" spans="2:13" ht="15.75" customHeight="1" x14ac:dyDescent="0.35">
      <c r="B79" s="5" t="str">
        <f t="shared" si="2"/>
        <v>DEL FRANCO_Sandrine</v>
      </c>
      <c r="C79" s="21" t="s">
        <v>310</v>
      </c>
      <c r="D79" s="23" t="s">
        <v>311</v>
      </c>
      <c r="E79" s="50" t="s">
        <v>312</v>
      </c>
      <c r="F79" s="31"/>
      <c r="G79" s="31"/>
      <c r="H79" s="31"/>
      <c r="I79" s="24" t="s">
        <v>1037</v>
      </c>
      <c r="J79" s="41" t="s">
        <v>313</v>
      </c>
      <c r="K79" s="81" t="str">
        <f t="shared" si="3"/>
        <v>sandrine.del franco@cjd.net</v>
      </c>
      <c r="L79" s="115" t="s">
        <v>52</v>
      </c>
      <c r="M79" s="19" t="s">
        <v>34</v>
      </c>
    </row>
    <row r="80" spans="2:13" ht="15.75" customHeight="1" x14ac:dyDescent="0.35">
      <c r="B80" s="5" t="str">
        <f t="shared" si="2"/>
        <v>DELAGE_Jean Baptiste</v>
      </c>
      <c r="C80" s="62" t="s">
        <v>314</v>
      </c>
      <c r="D80" s="50" t="s">
        <v>16</v>
      </c>
      <c r="E80" s="22" t="s">
        <v>315</v>
      </c>
      <c r="F80" s="31"/>
      <c r="G80" s="31"/>
      <c r="H80" s="31"/>
      <c r="I80" s="64" t="s">
        <v>316</v>
      </c>
      <c r="J80" s="41" t="s">
        <v>317</v>
      </c>
      <c r="K80" s="81" t="str">
        <f t="shared" si="3"/>
        <v>jean baptiste.delage@cjd.net</v>
      </c>
      <c r="L80" s="115" t="s">
        <v>46</v>
      </c>
      <c r="M80" s="19" t="s">
        <v>34</v>
      </c>
    </row>
    <row r="81" spans="2:13" ht="15.75" customHeight="1" x14ac:dyDescent="0.35">
      <c r="B81" s="5" t="str">
        <f t="shared" si="2"/>
        <v>DELALANDE_Frédéric</v>
      </c>
      <c r="C81" s="62" t="s">
        <v>318</v>
      </c>
      <c r="D81" s="29" t="s">
        <v>224</v>
      </c>
      <c r="E81" s="50" t="s">
        <v>974</v>
      </c>
      <c r="F81" s="31"/>
      <c r="G81" s="31"/>
      <c r="H81" s="31"/>
      <c r="I81" s="33" t="s">
        <v>319</v>
      </c>
      <c r="J81" s="77" t="s">
        <v>1143</v>
      </c>
      <c r="K81" s="81" t="str">
        <f t="shared" si="3"/>
        <v>frédéric.delalande@cjd.net</v>
      </c>
      <c r="L81" s="116" t="s">
        <v>46</v>
      </c>
      <c r="M81" s="19" t="s">
        <v>34</v>
      </c>
    </row>
    <row r="82" spans="2:13" ht="15.75" customHeight="1" x14ac:dyDescent="0.35">
      <c r="B82" s="5" t="str">
        <f t="shared" si="2"/>
        <v>DELALANDE_Christophe</v>
      </c>
      <c r="C82" s="48" t="s">
        <v>318</v>
      </c>
      <c r="D82" s="39" t="s">
        <v>109</v>
      </c>
      <c r="E82" s="23" t="s">
        <v>320</v>
      </c>
      <c r="F82" s="12"/>
      <c r="G82" s="12"/>
      <c r="H82" s="12"/>
      <c r="I82" s="37" t="s">
        <v>1038</v>
      </c>
      <c r="J82" s="74" t="s">
        <v>321</v>
      </c>
      <c r="K82" s="81" t="str">
        <f t="shared" si="3"/>
        <v>christophe.delalande@cjd.net</v>
      </c>
      <c r="L82" s="118" t="s">
        <v>39</v>
      </c>
      <c r="M82" s="19" t="s">
        <v>34</v>
      </c>
    </row>
    <row r="83" spans="2:13" ht="15.75" customHeight="1" x14ac:dyDescent="0.35">
      <c r="B83" s="5" t="str">
        <f t="shared" si="2"/>
        <v>DELBOS_Carole</v>
      </c>
      <c r="C83" s="28" t="s">
        <v>322</v>
      </c>
      <c r="D83" s="22" t="s">
        <v>323</v>
      </c>
      <c r="E83" s="50" t="s">
        <v>324</v>
      </c>
      <c r="F83" s="12"/>
      <c r="G83" s="12"/>
      <c r="H83" s="12"/>
      <c r="I83" s="63" t="s">
        <v>1039</v>
      </c>
      <c r="J83" s="41" t="s">
        <v>325</v>
      </c>
      <c r="K83" s="81" t="str">
        <f t="shared" si="3"/>
        <v>carole.delbos@cjd.net</v>
      </c>
      <c r="L83" s="115" t="s">
        <v>52</v>
      </c>
      <c r="M83" s="19" t="s">
        <v>34</v>
      </c>
    </row>
    <row r="84" spans="2:13" ht="15.75" customHeight="1" x14ac:dyDescent="0.35">
      <c r="B84" s="5" t="str">
        <f t="shared" si="2"/>
        <v>DENEPOUX_PIERRE</v>
      </c>
      <c r="C84" s="62" t="s">
        <v>914</v>
      </c>
      <c r="D84" s="50" t="s">
        <v>946</v>
      </c>
      <c r="E84" s="23" t="s">
        <v>865</v>
      </c>
      <c r="F84" s="12"/>
      <c r="G84" s="12"/>
      <c r="H84" s="12"/>
      <c r="I84" s="24">
        <v>776858064</v>
      </c>
      <c r="J84" s="41" t="s">
        <v>866</v>
      </c>
      <c r="K84" s="81" t="str">
        <f t="shared" si="3"/>
        <v>pierre.denepoux@cjd.net</v>
      </c>
      <c r="L84" s="115" t="s">
        <v>39</v>
      </c>
      <c r="M84" s="19" t="s">
        <v>34</v>
      </c>
    </row>
    <row r="85" spans="2:13" ht="15.5" x14ac:dyDescent="0.35">
      <c r="B85" s="5" t="str">
        <f t="shared" si="2"/>
        <v>DESCHAMPS_LOUIS MARIE</v>
      </c>
      <c r="C85" s="38" t="s">
        <v>854</v>
      </c>
      <c r="D85" s="39" t="s">
        <v>947</v>
      </c>
      <c r="E85" s="23" t="s">
        <v>855</v>
      </c>
      <c r="F85" s="12"/>
      <c r="G85" s="12"/>
      <c r="H85" s="12"/>
      <c r="I85" s="37">
        <v>680544819</v>
      </c>
      <c r="J85" s="42" t="s">
        <v>856</v>
      </c>
      <c r="K85" s="81" t="str">
        <f t="shared" si="3"/>
        <v>louis marie.deschamps@cjd.net</v>
      </c>
      <c r="L85" s="116" t="s">
        <v>40</v>
      </c>
      <c r="M85" s="19" t="s">
        <v>34</v>
      </c>
    </row>
    <row r="86" spans="2:13" ht="15.75" customHeight="1" x14ac:dyDescent="0.35">
      <c r="B86" s="5" t="str">
        <f t="shared" si="2"/>
        <v>DESMAZIERES_Céline</v>
      </c>
      <c r="C86" s="21" t="s">
        <v>948</v>
      </c>
      <c r="D86" s="50" t="s">
        <v>411</v>
      </c>
      <c r="E86" s="23" t="s">
        <v>975</v>
      </c>
      <c r="F86" s="12"/>
      <c r="G86" s="12"/>
      <c r="H86" s="12"/>
      <c r="I86" s="56" t="s">
        <v>1040</v>
      </c>
      <c r="J86" s="41" t="s">
        <v>1144</v>
      </c>
      <c r="K86" s="81" t="str">
        <f t="shared" si="3"/>
        <v>céline.desmazieres@cjd.net</v>
      </c>
      <c r="L86" s="115" t="s">
        <v>40</v>
      </c>
      <c r="M86" s="19" t="s">
        <v>34</v>
      </c>
    </row>
    <row r="87" spans="2:13" ht="15.75" customHeight="1" x14ac:dyDescent="0.35">
      <c r="B87" s="5" t="str">
        <f t="shared" si="2"/>
        <v>DESSET_Jérôme</v>
      </c>
      <c r="C87" s="28" t="s">
        <v>326</v>
      </c>
      <c r="D87" s="50" t="s">
        <v>327</v>
      </c>
      <c r="E87" s="22" t="s">
        <v>328</v>
      </c>
      <c r="F87" s="12"/>
      <c r="G87" s="12"/>
      <c r="H87" s="12"/>
      <c r="I87" s="63" t="s">
        <v>1041</v>
      </c>
      <c r="J87" s="41" t="s">
        <v>1145</v>
      </c>
      <c r="K87" s="81" t="str">
        <f t="shared" si="3"/>
        <v>jérôme.desset@cjd.net</v>
      </c>
      <c r="L87" s="115" t="s">
        <v>40</v>
      </c>
      <c r="M87" s="19" t="s">
        <v>34</v>
      </c>
    </row>
    <row r="88" spans="2:13" ht="15.75" customHeight="1" x14ac:dyDescent="0.35">
      <c r="B88" s="5" t="str">
        <f t="shared" si="2"/>
        <v>DOUIRI_Ingrid</v>
      </c>
      <c r="C88" s="21" t="s">
        <v>915</v>
      </c>
      <c r="D88" s="23" t="s">
        <v>900</v>
      </c>
      <c r="E88" s="22" t="s">
        <v>976</v>
      </c>
      <c r="F88" s="31"/>
      <c r="G88" s="31"/>
      <c r="H88" s="31"/>
      <c r="I88" s="24" t="s">
        <v>1042</v>
      </c>
      <c r="J88" s="41" t="s">
        <v>1146</v>
      </c>
      <c r="K88" s="81" t="str">
        <f t="shared" si="3"/>
        <v>ingrid.douiri@cjd.net</v>
      </c>
      <c r="L88" s="115" t="s">
        <v>40</v>
      </c>
      <c r="M88" s="19" t="s">
        <v>34</v>
      </c>
    </row>
    <row r="89" spans="2:13" ht="15.75" customHeight="1" x14ac:dyDescent="0.35">
      <c r="B89" s="5" t="str">
        <f t="shared" si="2"/>
        <v>DRILLAUD_JULIEN</v>
      </c>
      <c r="C89" s="21" t="s">
        <v>841</v>
      </c>
      <c r="D89" s="25" t="s">
        <v>949</v>
      </c>
      <c r="E89" s="23" t="s">
        <v>842</v>
      </c>
      <c r="F89" s="12"/>
      <c r="G89" s="12"/>
      <c r="H89" s="12"/>
      <c r="I89" s="24">
        <v>675596389</v>
      </c>
      <c r="J89" s="41" t="s">
        <v>843</v>
      </c>
      <c r="K89" s="81" t="str">
        <f t="shared" si="3"/>
        <v>julien.drillaud@cjd.net</v>
      </c>
      <c r="L89" s="117" t="s">
        <v>46</v>
      </c>
      <c r="M89" s="19" t="s">
        <v>34</v>
      </c>
    </row>
    <row r="90" spans="2:13" ht="15.75" customHeight="1" x14ac:dyDescent="0.35">
      <c r="B90" s="5" t="str">
        <f t="shared" si="2"/>
        <v>DUBOIS_Nicolas</v>
      </c>
      <c r="C90" s="62" t="s">
        <v>330</v>
      </c>
      <c r="D90" s="50" t="s">
        <v>136</v>
      </c>
      <c r="E90" s="23" t="s">
        <v>331</v>
      </c>
      <c r="F90" s="12"/>
      <c r="G90" s="12"/>
      <c r="H90" s="12"/>
      <c r="I90" s="56" t="s">
        <v>1043</v>
      </c>
      <c r="J90" s="41" t="s">
        <v>332</v>
      </c>
      <c r="K90" s="81" t="str">
        <f t="shared" si="3"/>
        <v>nicolas.dubois@cjd.net</v>
      </c>
      <c r="L90" s="115" t="s">
        <v>52</v>
      </c>
      <c r="M90" s="19" t="s">
        <v>34</v>
      </c>
    </row>
    <row r="91" spans="2:13" ht="15.75" customHeight="1" x14ac:dyDescent="0.35">
      <c r="B91" s="5" t="str">
        <f t="shared" si="2"/>
        <v>DUFLOS_Nicolas</v>
      </c>
      <c r="C91" s="21" t="s">
        <v>334</v>
      </c>
      <c r="D91" s="25" t="s">
        <v>136</v>
      </c>
      <c r="E91" s="23" t="s">
        <v>335</v>
      </c>
      <c r="F91" s="12"/>
      <c r="G91" s="12"/>
      <c r="H91" s="12"/>
      <c r="I91" s="24" t="s">
        <v>1044</v>
      </c>
      <c r="J91" s="41" t="s">
        <v>336</v>
      </c>
      <c r="K91" s="81" t="str">
        <f t="shared" si="3"/>
        <v>nicolas.duflos@cjd.net</v>
      </c>
      <c r="L91" s="117" t="s">
        <v>20</v>
      </c>
      <c r="M91" s="19" t="s">
        <v>34</v>
      </c>
    </row>
    <row r="92" spans="2:13" ht="15.75" customHeight="1" x14ac:dyDescent="0.35">
      <c r="B92" s="5" t="str">
        <f t="shared" si="2"/>
        <v>DUGUE_Anthony</v>
      </c>
      <c r="C92" s="21" t="s">
        <v>337</v>
      </c>
      <c r="D92" s="23" t="s">
        <v>74</v>
      </c>
      <c r="E92" s="22" t="s">
        <v>338</v>
      </c>
      <c r="F92" s="51"/>
      <c r="G92" s="51"/>
      <c r="H92" s="51"/>
      <c r="I92" s="24" t="s">
        <v>339</v>
      </c>
      <c r="J92" s="41" t="s">
        <v>340</v>
      </c>
      <c r="K92" s="81" t="str">
        <f t="shared" si="3"/>
        <v>anthony.dugue@cjd.net</v>
      </c>
      <c r="L92" s="115" t="s">
        <v>46</v>
      </c>
      <c r="M92" s="19" t="s">
        <v>34</v>
      </c>
    </row>
    <row r="93" spans="2:13" ht="15.75" customHeight="1" x14ac:dyDescent="0.35">
      <c r="B93" s="5" t="str">
        <f t="shared" si="2"/>
        <v>DUMASDELAGE_Mathieu</v>
      </c>
      <c r="C93" s="28" t="s">
        <v>341</v>
      </c>
      <c r="D93" s="50" t="s">
        <v>264</v>
      </c>
      <c r="E93" s="22" t="s">
        <v>342</v>
      </c>
      <c r="F93" s="12"/>
      <c r="G93" s="12"/>
      <c r="H93" s="12"/>
      <c r="I93" s="63" t="s">
        <v>1045</v>
      </c>
      <c r="J93" s="41" t="s">
        <v>343</v>
      </c>
      <c r="K93" s="81" t="str">
        <f t="shared" si="3"/>
        <v>mathieu.dumasdelage@cjd.net</v>
      </c>
      <c r="L93" s="115" t="s">
        <v>52</v>
      </c>
      <c r="M93" s="19" t="s">
        <v>34</v>
      </c>
    </row>
    <row r="94" spans="2:13" ht="15.75" customHeight="1" x14ac:dyDescent="0.35">
      <c r="B94" s="5" t="str">
        <f t="shared" si="2"/>
        <v>DUMONT_Christophe</v>
      </c>
      <c r="C94" s="62" t="s">
        <v>916</v>
      </c>
      <c r="D94" s="50" t="s">
        <v>109</v>
      </c>
      <c r="E94" s="50" t="s">
        <v>977</v>
      </c>
      <c r="F94" s="12"/>
      <c r="G94" s="12"/>
      <c r="H94" s="12"/>
      <c r="I94" s="63" t="s">
        <v>1046</v>
      </c>
      <c r="J94" s="41" t="s">
        <v>1147</v>
      </c>
      <c r="K94" s="81" t="str">
        <f t="shared" si="3"/>
        <v>christophe.dumont@cjd.net</v>
      </c>
      <c r="L94" s="115" t="s">
        <v>40</v>
      </c>
      <c r="M94" s="19" t="s">
        <v>34</v>
      </c>
    </row>
    <row r="95" spans="2:13" ht="15.75" customHeight="1" x14ac:dyDescent="0.35">
      <c r="B95" s="5" t="str">
        <f t="shared" si="2"/>
        <v>DURAN_Nicolas</v>
      </c>
      <c r="C95" s="62" t="s">
        <v>344</v>
      </c>
      <c r="D95" s="29" t="s">
        <v>136</v>
      </c>
      <c r="E95" s="50" t="s">
        <v>345</v>
      </c>
      <c r="F95" s="31"/>
      <c r="G95" s="31"/>
      <c r="H95" s="31"/>
      <c r="I95" s="33" t="s">
        <v>346</v>
      </c>
      <c r="J95" s="76" t="s">
        <v>347</v>
      </c>
      <c r="K95" s="81" t="str">
        <f t="shared" si="3"/>
        <v>nicolas.duran@cjd.net</v>
      </c>
      <c r="L95" s="116" t="s">
        <v>40</v>
      </c>
      <c r="M95" s="19" t="s">
        <v>34</v>
      </c>
    </row>
    <row r="96" spans="2:13" ht="15.75" customHeight="1" x14ac:dyDescent="0.35">
      <c r="B96" s="5" t="str">
        <f t="shared" si="2"/>
        <v>DURAND_Lionel</v>
      </c>
      <c r="C96" s="62" t="s">
        <v>348</v>
      </c>
      <c r="D96" s="29" t="s">
        <v>112</v>
      </c>
      <c r="E96" s="50" t="s">
        <v>349</v>
      </c>
      <c r="F96" s="31"/>
      <c r="G96" s="31"/>
      <c r="H96" s="31"/>
      <c r="I96" s="33" t="s">
        <v>350</v>
      </c>
      <c r="J96" s="76" t="s">
        <v>351</v>
      </c>
      <c r="K96" s="81" t="str">
        <f t="shared" si="3"/>
        <v>lionel.durand@cjd.net</v>
      </c>
      <c r="L96" s="116" t="s">
        <v>46</v>
      </c>
      <c r="M96" s="19" t="s">
        <v>34</v>
      </c>
    </row>
    <row r="97" spans="2:13" ht="15.75" customHeight="1" x14ac:dyDescent="0.35">
      <c r="B97" s="5" t="str">
        <f t="shared" si="2"/>
        <v>DUTHILLEUL_Antoine</v>
      </c>
      <c r="C97" s="28" t="s">
        <v>917</v>
      </c>
      <c r="D97" s="29" t="s">
        <v>352</v>
      </c>
      <c r="E97" s="22" t="s">
        <v>353</v>
      </c>
      <c r="F97" s="31"/>
      <c r="G97" s="31"/>
      <c r="H97" s="31"/>
      <c r="I97" s="33" t="s">
        <v>354</v>
      </c>
      <c r="J97" s="76" t="s">
        <v>355</v>
      </c>
      <c r="K97" s="81" t="str">
        <f t="shared" si="3"/>
        <v>antoine.duthilleul@cjd.net</v>
      </c>
      <c r="L97" s="116" t="s">
        <v>20</v>
      </c>
      <c r="M97" s="19" t="s">
        <v>34</v>
      </c>
    </row>
    <row r="98" spans="2:13" ht="15.75" customHeight="1" x14ac:dyDescent="0.35">
      <c r="B98" s="5" t="str">
        <f t="shared" si="2"/>
        <v>ELIES_Amélie</v>
      </c>
      <c r="C98" s="62" t="s">
        <v>356</v>
      </c>
      <c r="D98" s="50" t="s">
        <v>357</v>
      </c>
      <c r="E98" s="50" t="s">
        <v>358</v>
      </c>
      <c r="F98" s="12"/>
      <c r="G98" s="12"/>
      <c r="H98" s="12"/>
      <c r="I98" s="63" t="s">
        <v>359</v>
      </c>
      <c r="J98" s="41" t="s">
        <v>360</v>
      </c>
      <c r="K98" s="81" t="str">
        <f t="shared" si="3"/>
        <v>amélie.elies@cjd.net</v>
      </c>
      <c r="L98" s="115" t="s">
        <v>20</v>
      </c>
      <c r="M98" s="19" t="s">
        <v>34</v>
      </c>
    </row>
    <row r="99" spans="2:13" ht="15.75" customHeight="1" x14ac:dyDescent="0.35">
      <c r="B99" s="5" t="str">
        <f t="shared" si="2"/>
        <v>ELOUARD_Thierry</v>
      </c>
      <c r="C99" s="21" t="s">
        <v>361</v>
      </c>
      <c r="D99" s="23" t="s">
        <v>203</v>
      </c>
      <c r="E99" s="50" t="s">
        <v>362</v>
      </c>
      <c r="F99" s="31"/>
      <c r="G99" s="31"/>
      <c r="H99" s="31"/>
      <c r="I99" s="56" t="s">
        <v>363</v>
      </c>
      <c r="J99" s="41" t="s">
        <v>364</v>
      </c>
      <c r="K99" s="81" t="str">
        <f t="shared" si="3"/>
        <v>thierry.elouard@cjd.net</v>
      </c>
      <c r="L99" s="115" t="s">
        <v>20</v>
      </c>
      <c r="M99" s="19" t="s">
        <v>34</v>
      </c>
    </row>
    <row r="100" spans="2:13" ht="15.75" customHeight="1" x14ac:dyDescent="0.35">
      <c r="B100" s="5" t="str">
        <f t="shared" si="2"/>
        <v>ETCHETO_Guy</v>
      </c>
      <c r="C100" s="21" t="s">
        <v>365</v>
      </c>
      <c r="D100" s="23" t="s">
        <v>366</v>
      </c>
      <c r="E100" s="50" t="s">
        <v>367</v>
      </c>
      <c r="F100" s="31"/>
      <c r="G100" s="31"/>
      <c r="H100" s="31"/>
      <c r="I100" s="56" t="s">
        <v>368</v>
      </c>
      <c r="J100" s="41" t="s">
        <v>369</v>
      </c>
      <c r="K100" s="81" t="str">
        <f t="shared" si="3"/>
        <v>guy.etcheto@cjd.net</v>
      </c>
      <c r="L100" s="115" t="s">
        <v>20</v>
      </c>
      <c r="M100" s="19" t="s">
        <v>34</v>
      </c>
    </row>
    <row r="101" spans="2:13" ht="15.75" customHeight="1" x14ac:dyDescent="0.35">
      <c r="B101" s="5" t="str">
        <f t="shared" si="2"/>
        <v>FAURY_Jean Eric</v>
      </c>
      <c r="C101" s="35" t="s">
        <v>371</v>
      </c>
      <c r="D101" s="36" t="s">
        <v>372</v>
      </c>
      <c r="E101" s="23" t="s">
        <v>373</v>
      </c>
      <c r="F101" s="12"/>
      <c r="G101" s="12"/>
      <c r="H101" s="12"/>
      <c r="I101" s="37" t="s">
        <v>1047</v>
      </c>
      <c r="J101" s="41" t="s">
        <v>374</v>
      </c>
      <c r="K101" s="81" t="str">
        <f t="shared" si="3"/>
        <v>jean eric.faury@cjd.net</v>
      </c>
      <c r="L101" s="118" t="s">
        <v>39</v>
      </c>
      <c r="M101" s="19" t="s">
        <v>34</v>
      </c>
    </row>
    <row r="102" spans="2:13" ht="15.75" customHeight="1" x14ac:dyDescent="0.35">
      <c r="B102" s="5" t="str">
        <f t="shared" si="2"/>
        <v>FAVARD_Nicolas</v>
      </c>
      <c r="C102" s="62" t="s">
        <v>375</v>
      </c>
      <c r="D102" s="50" t="s">
        <v>136</v>
      </c>
      <c r="E102" s="22" t="s">
        <v>376</v>
      </c>
      <c r="F102" s="12"/>
      <c r="G102" s="12"/>
      <c r="H102" s="12"/>
      <c r="I102" s="63" t="s">
        <v>1048</v>
      </c>
      <c r="J102" s="41" t="s">
        <v>377</v>
      </c>
      <c r="K102" s="81" t="str">
        <f t="shared" si="3"/>
        <v>nicolas.favard@cjd.net</v>
      </c>
      <c r="L102" s="115" t="s">
        <v>52</v>
      </c>
      <c r="M102" s="19" t="s">
        <v>34</v>
      </c>
    </row>
    <row r="103" spans="2:13" ht="15.75" customHeight="1" x14ac:dyDescent="0.35">
      <c r="B103" s="5" t="str">
        <f t="shared" si="2"/>
        <v>FAVRELIERE_Pierre Antoine</v>
      </c>
      <c r="C103" s="21" t="s">
        <v>378</v>
      </c>
      <c r="D103" s="25" t="s">
        <v>379</v>
      </c>
      <c r="E103" s="23" t="s">
        <v>380</v>
      </c>
      <c r="F103" s="12"/>
      <c r="G103" s="12"/>
      <c r="H103" s="12"/>
      <c r="I103" s="24" t="s">
        <v>1049</v>
      </c>
      <c r="J103" s="41" t="s">
        <v>381</v>
      </c>
      <c r="K103" s="81" t="str">
        <f t="shared" si="3"/>
        <v>pierre antoine.favreliere@cjd.net</v>
      </c>
      <c r="L103" s="117" t="s">
        <v>39</v>
      </c>
      <c r="M103" s="19" t="s">
        <v>34</v>
      </c>
    </row>
    <row r="104" spans="2:13" ht="15.75" customHeight="1" x14ac:dyDescent="0.35">
      <c r="B104" s="5" t="str">
        <f t="shared" si="2"/>
        <v>FERREC_Michaël</v>
      </c>
      <c r="C104" s="21" t="s">
        <v>382</v>
      </c>
      <c r="D104" s="23" t="s">
        <v>70</v>
      </c>
      <c r="E104" s="22" t="s">
        <v>383</v>
      </c>
      <c r="F104" s="31"/>
      <c r="G104" s="31"/>
      <c r="H104" s="31"/>
      <c r="I104" s="24" t="s">
        <v>1050</v>
      </c>
      <c r="J104" s="41" t="s">
        <v>384</v>
      </c>
      <c r="K104" s="81" t="str">
        <f t="shared" si="3"/>
        <v>michaël.ferrec@cjd.net</v>
      </c>
      <c r="L104" s="115" t="s">
        <v>20</v>
      </c>
      <c r="M104" s="19" t="s">
        <v>34</v>
      </c>
    </row>
    <row r="105" spans="2:13" ht="15.75" customHeight="1" x14ac:dyDescent="0.35">
      <c r="B105" s="5" t="str">
        <f t="shared" si="2"/>
        <v>FOUCHER_Alexandre</v>
      </c>
      <c r="C105" s="62" t="s">
        <v>385</v>
      </c>
      <c r="D105" s="29" t="s">
        <v>901</v>
      </c>
      <c r="E105" s="50" t="s">
        <v>386</v>
      </c>
      <c r="F105" s="31"/>
      <c r="G105" s="31"/>
      <c r="H105" s="31"/>
      <c r="I105" s="33" t="s">
        <v>387</v>
      </c>
      <c r="J105" s="76" t="s">
        <v>388</v>
      </c>
      <c r="K105" s="81" t="str">
        <f t="shared" si="3"/>
        <v>alexandre.foucher@cjd.net</v>
      </c>
      <c r="L105" s="116" t="s">
        <v>20</v>
      </c>
      <c r="M105" s="19" t="s">
        <v>34</v>
      </c>
    </row>
    <row r="106" spans="2:13" ht="15.75" customHeight="1" x14ac:dyDescent="0.35">
      <c r="B106" s="5" t="str">
        <f t="shared" si="2"/>
        <v>FOUGERAT_Fanny</v>
      </c>
      <c r="C106" s="38" t="s">
        <v>389</v>
      </c>
      <c r="D106" s="39" t="s">
        <v>390</v>
      </c>
      <c r="E106" s="23" t="s">
        <v>391</v>
      </c>
      <c r="F106" s="12"/>
      <c r="G106" s="12"/>
      <c r="H106" s="12"/>
      <c r="I106" s="37" t="s">
        <v>392</v>
      </c>
      <c r="J106" s="42" t="s">
        <v>393</v>
      </c>
      <c r="K106" s="81" t="str">
        <f t="shared" si="3"/>
        <v>fanny.fougerat@cjd.net</v>
      </c>
      <c r="L106" s="116" t="s">
        <v>46</v>
      </c>
      <c r="M106" s="19" t="s">
        <v>34</v>
      </c>
    </row>
    <row r="107" spans="2:13" ht="15.75" customHeight="1" x14ac:dyDescent="0.35">
      <c r="B107" s="5" t="str">
        <f t="shared" si="2"/>
        <v>FOUILLEUL_Benoit</v>
      </c>
      <c r="C107" s="21" t="s">
        <v>394</v>
      </c>
      <c r="D107" s="25" t="s">
        <v>395</v>
      </c>
      <c r="E107" s="23" t="s">
        <v>978</v>
      </c>
      <c r="F107" s="12"/>
      <c r="G107" s="12"/>
      <c r="H107" s="12"/>
      <c r="I107" s="56" t="s">
        <v>1051</v>
      </c>
      <c r="J107" s="41" t="s">
        <v>905</v>
      </c>
      <c r="K107" s="81" t="str">
        <f t="shared" si="3"/>
        <v>benoit.fouilleul@cjd.net</v>
      </c>
      <c r="L107" s="117" t="s">
        <v>20</v>
      </c>
      <c r="M107" s="19" t="s">
        <v>34</v>
      </c>
    </row>
    <row r="108" spans="2:13" ht="15.75" customHeight="1" x14ac:dyDescent="0.35">
      <c r="B108" s="5" t="str">
        <f t="shared" si="2"/>
        <v>FRUMHOLTZ_Julien</v>
      </c>
      <c r="C108" s="48" t="s">
        <v>397</v>
      </c>
      <c r="D108" s="39" t="s">
        <v>398</v>
      </c>
      <c r="E108" s="54" t="s">
        <v>399</v>
      </c>
      <c r="F108" s="12"/>
      <c r="G108" s="12"/>
      <c r="H108" s="12"/>
      <c r="I108" s="37" t="s">
        <v>1052</v>
      </c>
      <c r="J108" s="74" t="s">
        <v>1148</v>
      </c>
      <c r="K108" s="81" t="str">
        <f t="shared" si="3"/>
        <v>julien.frumholtz@cjd.net</v>
      </c>
      <c r="L108" s="118" t="s">
        <v>40</v>
      </c>
      <c r="M108" s="19" t="s">
        <v>34</v>
      </c>
    </row>
    <row r="109" spans="2:13" ht="15.75" customHeight="1" x14ac:dyDescent="0.35">
      <c r="B109" s="5" t="str">
        <f t="shared" si="2"/>
        <v>GALETOU_VINCENT</v>
      </c>
      <c r="C109" s="62" t="s">
        <v>872</v>
      </c>
      <c r="D109" s="29" t="s">
        <v>873</v>
      </c>
      <c r="E109" s="50" t="s">
        <v>874</v>
      </c>
      <c r="F109" s="31"/>
      <c r="G109" s="31"/>
      <c r="H109" s="31"/>
      <c r="I109" s="33">
        <v>632958488</v>
      </c>
      <c r="J109" s="76" t="s">
        <v>875</v>
      </c>
      <c r="K109" s="81" t="str">
        <f t="shared" si="3"/>
        <v>vincent.galetou@cjd.net</v>
      </c>
      <c r="L109" s="116" t="s">
        <v>39</v>
      </c>
      <c r="M109" s="19" t="s">
        <v>34</v>
      </c>
    </row>
    <row r="110" spans="2:13" ht="15.75" customHeight="1" x14ac:dyDescent="0.35">
      <c r="B110" s="5" t="str">
        <f t="shared" si="2"/>
        <v>GARCIN_Anthony</v>
      </c>
      <c r="C110" s="48" t="s">
        <v>400</v>
      </c>
      <c r="D110" s="39" t="s">
        <v>74</v>
      </c>
      <c r="E110" s="23" t="s">
        <v>401</v>
      </c>
      <c r="F110" s="12"/>
      <c r="G110" s="12"/>
      <c r="H110" s="12"/>
      <c r="I110" s="37" t="s">
        <v>1053</v>
      </c>
      <c r="J110" s="74" t="s">
        <v>402</v>
      </c>
      <c r="K110" s="81" t="str">
        <f t="shared" si="3"/>
        <v>anthony.garcin@cjd.net</v>
      </c>
      <c r="L110" s="118" t="s">
        <v>39</v>
      </c>
      <c r="M110" s="19" t="s">
        <v>34</v>
      </c>
    </row>
    <row r="111" spans="2:13" ht="15.75" customHeight="1" x14ac:dyDescent="0.35">
      <c r="B111" s="5" t="str">
        <f t="shared" si="2"/>
        <v>GARNAUD_Antoine</v>
      </c>
      <c r="C111" s="35" t="s">
        <v>403</v>
      </c>
      <c r="D111" s="36" t="s">
        <v>352</v>
      </c>
      <c r="E111" s="23" t="s">
        <v>404</v>
      </c>
      <c r="F111" s="12"/>
      <c r="G111" s="12"/>
      <c r="H111" s="12"/>
      <c r="I111" s="37" t="s">
        <v>405</v>
      </c>
      <c r="J111" s="41" t="s">
        <v>406</v>
      </c>
      <c r="K111" s="81" t="str">
        <f t="shared" si="3"/>
        <v>antoine.garnaud@cjd.net</v>
      </c>
      <c r="L111" s="118" t="s">
        <v>39</v>
      </c>
      <c r="M111" s="19" t="s">
        <v>34</v>
      </c>
    </row>
    <row r="112" spans="2:13" ht="15.75" customHeight="1" x14ac:dyDescent="0.35">
      <c r="B112" s="5" t="str">
        <f t="shared" si="2"/>
        <v>GAUTIER_Julien</v>
      </c>
      <c r="C112" s="35" t="s">
        <v>407</v>
      </c>
      <c r="D112" s="36" t="s">
        <v>398</v>
      </c>
      <c r="E112" s="23" t="s">
        <v>408</v>
      </c>
      <c r="F112" s="12"/>
      <c r="G112" s="12"/>
      <c r="H112" s="12"/>
      <c r="I112" s="37" t="s">
        <v>1054</v>
      </c>
      <c r="J112" s="59" t="s">
        <v>409</v>
      </c>
      <c r="K112" s="81" t="str">
        <f t="shared" si="3"/>
        <v>julien.gautier@cjd.net</v>
      </c>
      <c r="L112" s="118" t="s">
        <v>39</v>
      </c>
      <c r="M112" s="19" t="s">
        <v>34</v>
      </c>
    </row>
    <row r="113" spans="2:13" ht="15.75" customHeight="1" x14ac:dyDescent="0.35">
      <c r="B113" s="5" t="str">
        <f t="shared" si="2"/>
        <v>GENTY_Céline</v>
      </c>
      <c r="C113" s="21" t="s">
        <v>410</v>
      </c>
      <c r="D113" s="22" t="s">
        <v>411</v>
      </c>
      <c r="E113" s="23" t="s">
        <v>412</v>
      </c>
      <c r="F113" s="12"/>
      <c r="G113" s="12"/>
      <c r="H113" s="12"/>
      <c r="I113" s="24" t="s">
        <v>1055</v>
      </c>
      <c r="J113" s="41" t="s">
        <v>413</v>
      </c>
      <c r="K113" s="81" t="str">
        <f t="shared" si="3"/>
        <v>céline.genty@cjd.net</v>
      </c>
      <c r="L113" s="115" t="s">
        <v>39</v>
      </c>
      <c r="M113" s="19" t="s">
        <v>34</v>
      </c>
    </row>
    <row r="114" spans="2:13" ht="15.75" customHeight="1" x14ac:dyDescent="0.35">
      <c r="B114" s="5" t="str">
        <f t="shared" si="2"/>
        <v>GERAL_Jean -Manuel</v>
      </c>
      <c r="C114" s="21" t="s">
        <v>918</v>
      </c>
      <c r="D114" s="23" t="s">
        <v>950</v>
      </c>
      <c r="E114" s="50" t="s">
        <v>414</v>
      </c>
      <c r="F114" s="31"/>
      <c r="G114" s="31"/>
      <c r="H114" s="31"/>
      <c r="I114" s="24" t="s">
        <v>1056</v>
      </c>
      <c r="J114" s="41" t="s">
        <v>1149</v>
      </c>
      <c r="K114" s="81" t="str">
        <f t="shared" si="3"/>
        <v>jean -manuel.geral@cjd.net</v>
      </c>
      <c r="L114" s="115" t="s">
        <v>40</v>
      </c>
      <c r="M114" s="19" t="s">
        <v>34</v>
      </c>
    </row>
    <row r="115" spans="2:13" ht="15.75" customHeight="1" x14ac:dyDescent="0.35">
      <c r="B115" s="5" t="str">
        <f t="shared" si="2"/>
        <v>GIRAULT_Sylvain</v>
      </c>
      <c r="C115" s="21" t="s">
        <v>415</v>
      </c>
      <c r="D115" s="50" t="s">
        <v>302</v>
      </c>
      <c r="E115" s="23" t="s">
        <v>416</v>
      </c>
      <c r="F115" s="12"/>
      <c r="G115" s="12"/>
      <c r="H115" s="12"/>
      <c r="I115" s="56" t="s">
        <v>417</v>
      </c>
      <c r="J115" s="41" t="s">
        <v>418</v>
      </c>
      <c r="K115" s="81" t="str">
        <f t="shared" si="3"/>
        <v>sylvain.girault@cjd.net</v>
      </c>
      <c r="L115" s="115" t="s">
        <v>20</v>
      </c>
      <c r="M115" s="19" t="s">
        <v>34</v>
      </c>
    </row>
    <row r="116" spans="2:13" ht="15.75" customHeight="1" x14ac:dyDescent="0.35">
      <c r="B116" s="5" t="str">
        <f t="shared" si="2"/>
        <v>GLEMET_Annabelle</v>
      </c>
      <c r="C116" s="21" t="s">
        <v>419</v>
      </c>
      <c r="D116" s="23" t="s">
        <v>420</v>
      </c>
      <c r="E116" s="50" t="s">
        <v>421</v>
      </c>
      <c r="F116" s="31"/>
      <c r="G116" s="31"/>
      <c r="H116" s="31"/>
      <c r="I116" s="24" t="s">
        <v>1057</v>
      </c>
      <c r="J116" s="41" t="s">
        <v>422</v>
      </c>
      <c r="K116" s="81" t="str">
        <f t="shared" si="3"/>
        <v>annabelle.glemet@cjd.net</v>
      </c>
      <c r="L116" s="115" t="s">
        <v>39</v>
      </c>
      <c r="M116" s="19" t="s">
        <v>34</v>
      </c>
    </row>
    <row r="117" spans="2:13" ht="15.75" customHeight="1" x14ac:dyDescent="0.35">
      <c r="B117" s="5" t="str">
        <f t="shared" si="2"/>
        <v>GODET_Christophe</v>
      </c>
      <c r="C117" s="21" t="s">
        <v>423</v>
      </c>
      <c r="D117" s="22" t="s">
        <v>109</v>
      </c>
      <c r="E117" s="23" t="s">
        <v>979</v>
      </c>
      <c r="F117" s="12"/>
      <c r="G117" s="12"/>
      <c r="H117" s="12"/>
      <c r="I117" s="24" t="s">
        <v>424</v>
      </c>
      <c r="J117" s="41" t="s">
        <v>425</v>
      </c>
      <c r="K117" s="81" t="str">
        <f t="shared" si="3"/>
        <v>christophe.godet@cjd.net</v>
      </c>
      <c r="L117" s="115" t="s">
        <v>46</v>
      </c>
      <c r="M117" s="19" t="s">
        <v>34</v>
      </c>
    </row>
    <row r="118" spans="2:13" ht="15.5" x14ac:dyDescent="0.35">
      <c r="B118" s="5" t="str">
        <f t="shared" si="2"/>
        <v>GOUJON_Yvan</v>
      </c>
      <c r="C118" s="35" t="s">
        <v>426</v>
      </c>
      <c r="D118" s="36" t="s">
        <v>427</v>
      </c>
      <c r="E118" s="55" t="s">
        <v>428</v>
      </c>
      <c r="F118" s="12"/>
      <c r="G118" s="12"/>
      <c r="H118" s="12"/>
      <c r="I118" s="37" t="s">
        <v>429</v>
      </c>
      <c r="J118" s="41" t="s">
        <v>430</v>
      </c>
      <c r="K118" s="81" t="str">
        <f t="shared" si="3"/>
        <v>yvan.goujon@cjd.net</v>
      </c>
      <c r="L118" s="118" t="s">
        <v>46</v>
      </c>
      <c r="M118" s="19" t="s">
        <v>34</v>
      </c>
    </row>
    <row r="119" spans="2:13" ht="15.75" customHeight="1" x14ac:dyDescent="0.35">
      <c r="B119" s="5" t="str">
        <f t="shared" si="2"/>
        <v>GRANDET_Stéphane</v>
      </c>
      <c r="C119" s="62" t="s">
        <v>431</v>
      </c>
      <c r="D119" s="29" t="s">
        <v>432</v>
      </c>
      <c r="E119" s="50" t="s">
        <v>433</v>
      </c>
      <c r="F119" s="31"/>
      <c r="G119" s="31"/>
      <c r="H119" s="31"/>
      <c r="I119" s="33" t="s">
        <v>434</v>
      </c>
      <c r="J119" s="77" t="s">
        <v>435</v>
      </c>
      <c r="K119" s="81" t="str">
        <f t="shared" si="3"/>
        <v>stéphane.grandet@cjd.net</v>
      </c>
      <c r="L119" s="116" t="s">
        <v>46</v>
      </c>
      <c r="M119" s="19" t="s">
        <v>34</v>
      </c>
    </row>
    <row r="120" spans="2:13" ht="15.75" customHeight="1" x14ac:dyDescent="0.35">
      <c r="B120" s="5" t="str">
        <f t="shared" si="2"/>
        <v>GUEPIN_Jean</v>
      </c>
      <c r="C120" s="35" t="s">
        <v>436</v>
      </c>
      <c r="D120" s="36" t="s">
        <v>437</v>
      </c>
      <c r="E120" s="23" t="s">
        <v>438</v>
      </c>
      <c r="F120" s="12"/>
      <c r="G120" s="12"/>
      <c r="H120" s="12"/>
      <c r="I120" s="37" t="s">
        <v>439</v>
      </c>
      <c r="J120" s="59" t="s">
        <v>440</v>
      </c>
      <c r="K120" s="81" t="str">
        <f t="shared" si="3"/>
        <v>jean.guepin@cjd.net</v>
      </c>
      <c r="L120" s="118" t="s">
        <v>20</v>
      </c>
      <c r="M120" s="19" t="s">
        <v>34</v>
      </c>
    </row>
    <row r="121" spans="2:13" ht="15.75" customHeight="1" x14ac:dyDescent="0.35">
      <c r="B121" s="5" t="str">
        <f t="shared" si="2"/>
        <v>GUERIN_Renaud</v>
      </c>
      <c r="C121" s="21" t="s">
        <v>441</v>
      </c>
      <c r="D121" s="25" t="s">
        <v>442</v>
      </c>
      <c r="E121" s="23" t="s">
        <v>443</v>
      </c>
      <c r="F121" s="12"/>
      <c r="G121" s="12"/>
      <c r="H121" s="12"/>
      <c r="I121" s="24" t="s">
        <v>444</v>
      </c>
      <c r="J121" s="41" t="s">
        <v>445</v>
      </c>
      <c r="K121" s="81" t="str">
        <f t="shared" si="3"/>
        <v>renaud.guerin@cjd.net</v>
      </c>
      <c r="L121" s="117" t="s">
        <v>52</v>
      </c>
      <c r="M121" s="19" t="s">
        <v>34</v>
      </c>
    </row>
    <row r="122" spans="2:13" ht="15.75" customHeight="1" x14ac:dyDescent="0.35">
      <c r="B122" s="5" t="str">
        <f t="shared" si="2"/>
        <v>GUILLEMET_Christophe</v>
      </c>
      <c r="C122" s="35" t="s">
        <v>446</v>
      </c>
      <c r="D122" s="36" t="s">
        <v>109</v>
      </c>
      <c r="E122" s="23" t="s">
        <v>447</v>
      </c>
      <c r="F122" s="12"/>
      <c r="G122" s="12"/>
      <c r="H122" s="12"/>
      <c r="I122" s="37" t="s">
        <v>448</v>
      </c>
      <c r="J122" s="90" t="s">
        <v>449</v>
      </c>
      <c r="K122" s="81" t="str">
        <f t="shared" si="3"/>
        <v>christophe.guillemet@cjd.net</v>
      </c>
      <c r="L122" s="118" t="s">
        <v>46</v>
      </c>
      <c r="M122" s="19" t="s">
        <v>34</v>
      </c>
    </row>
    <row r="123" spans="2:13" ht="15.75" customHeight="1" x14ac:dyDescent="0.35">
      <c r="B123" s="5" t="str">
        <f t="shared" si="2"/>
        <v>GUILMEAU_Cyril</v>
      </c>
      <c r="C123" s="62" t="s">
        <v>450</v>
      </c>
      <c r="D123" s="29" t="s">
        <v>451</v>
      </c>
      <c r="E123" s="50" t="s">
        <v>452</v>
      </c>
      <c r="F123" s="31"/>
      <c r="G123" s="31"/>
      <c r="H123" s="31"/>
      <c r="I123" s="33" t="s">
        <v>1058</v>
      </c>
      <c r="J123" s="76" t="s">
        <v>453</v>
      </c>
      <c r="K123" s="81" t="str">
        <f t="shared" si="3"/>
        <v>cyril.guilmeau@cjd.net</v>
      </c>
      <c r="L123" s="116" t="s">
        <v>52</v>
      </c>
      <c r="M123" s="19" t="s">
        <v>34</v>
      </c>
    </row>
    <row r="124" spans="2:13" ht="15.75" customHeight="1" x14ac:dyDescent="0.35">
      <c r="B124" s="5" t="str">
        <f t="shared" si="2"/>
        <v>GUYOT_Antoine</v>
      </c>
      <c r="C124" s="62" t="s">
        <v>919</v>
      </c>
      <c r="D124" s="29" t="s">
        <v>352</v>
      </c>
      <c r="E124" s="50" t="s">
        <v>980</v>
      </c>
      <c r="F124" s="31"/>
      <c r="G124" s="31"/>
      <c r="H124" s="31"/>
      <c r="I124" s="33" t="s">
        <v>1059</v>
      </c>
      <c r="J124" s="76" t="s">
        <v>1150</v>
      </c>
      <c r="K124" s="81" t="str">
        <f t="shared" si="3"/>
        <v>antoine.guyot@cjd.net</v>
      </c>
      <c r="L124" s="116" t="s">
        <v>40</v>
      </c>
      <c r="M124" s="19" t="s">
        <v>34</v>
      </c>
    </row>
    <row r="125" spans="2:13" ht="15.75" customHeight="1" x14ac:dyDescent="0.35">
      <c r="B125" s="5" t="str">
        <f t="shared" si="2"/>
        <v>HAMOIR_Vianney</v>
      </c>
      <c r="C125" s="28" t="s">
        <v>454</v>
      </c>
      <c r="D125" s="22" t="s">
        <v>455</v>
      </c>
      <c r="E125" s="22" t="s">
        <v>456</v>
      </c>
      <c r="F125" s="12"/>
      <c r="G125" s="12"/>
      <c r="H125" s="12"/>
      <c r="I125" s="63" t="s">
        <v>1060</v>
      </c>
      <c r="J125" s="41" t="s">
        <v>457</v>
      </c>
      <c r="K125" s="81" t="str">
        <f t="shared" si="3"/>
        <v>vianney.hamoir@cjd.net</v>
      </c>
      <c r="L125" s="115" t="s">
        <v>20</v>
      </c>
      <c r="M125" s="19" t="s">
        <v>34</v>
      </c>
    </row>
    <row r="126" spans="2:13" ht="15.75" customHeight="1" x14ac:dyDescent="0.35">
      <c r="B126" s="5" t="str">
        <f t="shared" si="2"/>
        <v>HAREL_Frédéric</v>
      </c>
      <c r="C126" s="21" t="s">
        <v>458</v>
      </c>
      <c r="D126" s="50" t="s">
        <v>224</v>
      </c>
      <c r="E126" s="23" t="s">
        <v>459</v>
      </c>
      <c r="F126" s="12"/>
      <c r="G126" s="12"/>
      <c r="H126" s="12"/>
      <c r="I126" s="24" t="s">
        <v>460</v>
      </c>
      <c r="J126" s="41" t="s">
        <v>461</v>
      </c>
      <c r="K126" s="81" t="str">
        <f t="shared" si="3"/>
        <v>frédéric.harel@cjd.net</v>
      </c>
      <c r="L126" s="115" t="s">
        <v>46</v>
      </c>
      <c r="M126" s="19" t="s">
        <v>34</v>
      </c>
    </row>
    <row r="127" spans="2:13" ht="15.75" customHeight="1" x14ac:dyDescent="0.35">
      <c r="B127" s="5" t="str">
        <f t="shared" si="2"/>
        <v>HERBINET_Anne - Hélène</v>
      </c>
      <c r="C127" s="21" t="s">
        <v>920</v>
      </c>
      <c r="D127" s="50" t="s">
        <v>951</v>
      </c>
      <c r="E127" s="23" t="s">
        <v>315</v>
      </c>
      <c r="F127" s="12"/>
      <c r="G127" s="12"/>
      <c r="H127" s="12"/>
      <c r="I127" s="24" t="s">
        <v>1061</v>
      </c>
      <c r="J127" s="41" t="s">
        <v>1151</v>
      </c>
      <c r="K127" s="81" t="str">
        <f t="shared" si="3"/>
        <v>anne - hélène.herbinet@cjd.net</v>
      </c>
      <c r="L127" s="115" t="s">
        <v>40</v>
      </c>
      <c r="M127" s="19" t="s">
        <v>34</v>
      </c>
    </row>
    <row r="128" spans="2:13" ht="15.75" customHeight="1" x14ac:dyDescent="0.35">
      <c r="B128" s="5" t="str">
        <f t="shared" si="2"/>
        <v>HOSTEING_William</v>
      </c>
      <c r="C128" s="35" t="s">
        <v>463</v>
      </c>
      <c r="D128" s="36" t="s">
        <v>173</v>
      </c>
      <c r="E128" s="23" t="s">
        <v>464</v>
      </c>
      <c r="F128" s="12"/>
      <c r="G128" s="12"/>
      <c r="H128" s="12"/>
      <c r="I128" s="37" t="s">
        <v>1062</v>
      </c>
      <c r="J128" s="41" t="s">
        <v>465</v>
      </c>
      <c r="K128" s="81" t="str">
        <f t="shared" si="3"/>
        <v>william.hosteing@cjd.net</v>
      </c>
      <c r="L128" s="118" t="s">
        <v>39</v>
      </c>
      <c r="M128" s="19" t="s">
        <v>34</v>
      </c>
    </row>
    <row r="129" spans="2:13" ht="15.75" customHeight="1" x14ac:dyDescent="0.35">
      <c r="B129" s="5" t="str">
        <f t="shared" si="2"/>
        <v>HUGUET_Davy</v>
      </c>
      <c r="C129" s="21" t="s">
        <v>466</v>
      </c>
      <c r="D129" s="50" t="s">
        <v>467</v>
      </c>
      <c r="E129" s="23" t="s">
        <v>468</v>
      </c>
      <c r="F129" s="12"/>
      <c r="G129" s="12"/>
      <c r="H129" s="12"/>
      <c r="I129" s="56" t="s">
        <v>1063</v>
      </c>
      <c r="J129" s="41" t="s">
        <v>469</v>
      </c>
      <c r="K129" s="81" t="str">
        <f t="shared" si="3"/>
        <v>davy.huguet@cjd.net</v>
      </c>
      <c r="L129" s="115" t="s">
        <v>52</v>
      </c>
      <c r="M129" s="19" t="s">
        <v>34</v>
      </c>
    </row>
    <row r="130" spans="2:13" ht="15.75" customHeight="1" x14ac:dyDescent="0.35">
      <c r="B130" s="5" t="str">
        <f t="shared" si="2"/>
        <v>JEANNETTE_DAN</v>
      </c>
      <c r="C130" s="62" t="s">
        <v>876</v>
      </c>
      <c r="D130" s="50" t="s">
        <v>952</v>
      </c>
      <c r="E130" s="23" t="s">
        <v>877</v>
      </c>
      <c r="F130" s="12"/>
      <c r="G130" s="12"/>
      <c r="H130" s="12"/>
      <c r="I130" s="56">
        <v>666935010</v>
      </c>
      <c r="J130" s="41" t="s">
        <v>878</v>
      </c>
      <c r="K130" s="81" t="str">
        <f t="shared" si="3"/>
        <v>dan.jeannette@cjd.net</v>
      </c>
      <c r="L130" s="115" t="s">
        <v>39</v>
      </c>
      <c r="M130" s="19" t="s">
        <v>34</v>
      </c>
    </row>
    <row r="131" spans="2:13" ht="15.75" customHeight="1" x14ac:dyDescent="0.35">
      <c r="B131" s="5" t="str">
        <f t="shared" ref="B131:B194" si="4">C131&amp;"_"&amp;D131</f>
        <v>JOLLY_Adrien</v>
      </c>
      <c r="C131" s="62" t="s">
        <v>471</v>
      </c>
      <c r="D131" s="29" t="s">
        <v>472</v>
      </c>
      <c r="E131" s="50" t="s">
        <v>473</v>
      </c>
      <c r="F131" s="31"/>
      <c r="G131" s="31"/>
      <c r="H131" s="31"/>
      <c r="I131" s="33" t="s">
        <v>474</v>
      </c>
      <c r="J131" s="76" t="s">
        <v>475</v>
      </c>
      <c r="K131" s="81" t="str">
        <f t="shared" si="3"/>
        <v>adrien.jolly@cjd.net</v>
      </c>
      <c r="L131" s="116" t="s">
        <v>46</v>
      </c>
      <c r="M131" s="19" t="s">
        <v>34</v>
      </c>
    </row>
    <row r="132" spans="2:13" ht="15.5" x14ac:dyDescent="0.35">
      <c r="B132" s="5" t="str">
        <f t="shared" si="4"/>
        <v>KACOU_Stephanie</v>
      </c>
      <c r="C132" s="35" t="s">
        <v>476</v>
      </c>
      <c r="D132" s="36" t="s">
        <v>470</v>
      </c>
      <c r="E132" s="23" t="s">
        <v>477</v>
      </c>
      <c r="F132" s="12"/>
      <c r="G132" s="12"/>
      <c r="H132" s="12"/>
      <c r="I132" s="37" t="s">
        <v>1064</v>
      </c>
      <c r="J132" s="59" t="s">
        <v>478</v>
      </c>
      <c r="K132" s="81" t="str">
        <f t="shared" ref="K132:K195" si="5">IF(ISBLANK(B132),"",LOWER(D132)&amp;"."&amp;LOWER(C132)&amp;"@cjd.net")</f>
        <v>stephanie.kacou@cjd.net</v>
      </c>
      <c r="L132" s="118" t="s">
        <v>20</v>
      </c>
      <c r="M132" s="19" t="s">
        <v>34</v>
      </c>
    </row>
    <row r="133" spans="2:13" ht="15.75" customHeight="1" x14ac:dyDescent="0.35">
      <c r="B133" s="5" t="str">
        <f t="shared" si="4"/>
        <v>LAGUERRE_Sophie</v>
      </c>
      <c r="C133" s="21" t="s">
        <v>479</v>
      </c>
      <c r="D133" s="22" t="s">
        <v>480</v>
      </c>
      <c r="E133" s="23" t="s">
        <v>481</v>
      </c>
      <c r="F133" s="12"/>
      <c r="G133" s="12"/>
      <c r="H133" s="12"/>
      <c r="I133" s="24" t="s">
        <v>1065</v>
      </c>
      <c r="J133" s="41" t="s">
        <v>1152</v>
      </c>
      <c r="K133" s="81" t="str">
        <f t="shared" si="5"/>
        <v>sophie.laguerre@cjd.net</v>
      </c>
      <c r="L133" s="115" t="s">
        <v>40</v>
      </c>
      <c r="M133" s="19" t="s">
        <v>34</v>
      </c>
    </row>
    <row r="134" spans="2:13" ht="15.75" customHeight="1" x14ac:dyDescent="0.35">
      <c r="B134" s="5" t="str">
        <f t="shared" si="4"/>
        <v>LALEU_VALENTIN</v>
      </c>
      <c r="C134" s="21" t="s">
        <v>846</v>
      </c>
      <c r="D134" s="25" t="s">
        <v>953</v>
      </c>
      <c r="E134" s="23" t="s">
        <v>847</v>
      </c>
      <c r="F134" s="12"/>
      <c r="G134" s="12"/>
      <c r="H134" s="12"/>
      <c r="I134" s="24">
        <v>670027166</v>
      </c>
      <c r="J134" s="58" t="s">
        <v>848</v>
      </c>
      <c r="K134" s="81" t="str">
        <f t="shared" si="5"/>
        <v>valentin.laleu@cjd.net</v>
      </c>
      <c r="L134" s="117" t="s">
        <v>20</v>
      </c>
      <c r="M134" s="19" t="s">
        <v>34</v>
      </c>
    </row>
    <row r="135" spans="2:13" ht="15.75" customHeight="1" x14ac:dyDescent="0.35">
      <c r="B135" s="5" t="str">
        <f t="shared" si="4"/>
        <v>LALUT_François</v>
      </c>
      <c r="C135" s="21" t="s">
        <v>921</v>
      </c>
      <c r="D135" s="25" t="s">
        <v>803</v>
      </c>
      <c r="E135" s="23" t="s">
        <v>483</v>
      </c>
      <c r="F135" s="12"/>
      <c r="G135" s="12"/>
      <c r="H135" s="12"/>
      <c r="I135" s="24" t="s">
        <v>1066</v>
      </c>
      <c r="J135" s="58" t="s">
        <v>1153</v>
      </c>
      <c r="K135" s="81" t="str">
        <f t="shared" si="5"/>
        <v>françois.lalut@cjd.net</v>
      </c>
      <c r="L135" s="117" t="s">
        <v>40</v>
      </c>
      <c r="M135" s="19" t="s">
        <v>34</v>
      </c>
    </row>
    <row r="136" spans="2:13" ht="15.75" customHeight="1" x14ac:dyDescent="0.35">
      <c r="B136" s="5" t="str">
        <f t="shared" si="4"/>
        <v>LAMAL_Jerome</v>
      </c>
      <c r="C136" s="21" t="s">
        <v>484</v>
      </c>
      <c r="D136" s="25" t="s">
        <v>93</v>
      </c>
      <c r="E136" s="23" t="s">
        <v>485</v>
      </c>
      <c r="F136" s="12"/>
      <c r="G136" s="12"/>
      <c r="H136" s="12"/>
      <c r="I136" s="24" t="s">
        <v>1067</v>
      </c>
      <c r="J136" s="41" t="s">
        <v>486</v>
      </c>
      <c r="K136" s="81" t="str">
        <f t="shared" si="5"/>
        <v>jerome.lamal@cjd.net</v>
      </c>
      <c r="L136" s="117" t="s">
        <v>20</v>
      </c>
      <c r="M136" s="19" t="s">
        <v>34</v>
      </c>
    </row>
    <row r="137" spans="2:13" ht="15.75" customHeight="1" x14ac:dyDescent="0.35">
      <c r="B137" s="5" t="str">
        <f t="shared" si="4"/>
        <v>LAMBERT_Aurélie</v>
      </c>
      <c r="C137" s="48" t="s">
        <v>488</v>
      </c>
      <c r="D137" s="39" t="s">
        <v>489</v>
      </c>
      <c r="E137" s="23" t="s">
        <v>490</v>
      </c>
      <c r="F137" s="12"/>
      <c r="G137" s="12"/>
      <c r="H137" s="12"/>
      <c r="I137" s="37" t="s">
        <v>491</v>
      </c>
      <c r="J137" s="74" t="s">
        <v>493</v>
      </c>
      <c r="K137" s="81" t="str">
        <f t="shared" si="5"/>
        <v>aurélie.lambert@cjd.net</v>
      </c>
      <c r="L137" s="118" t="s">
        <v>46</v>
      </c>
      <c r="M137" s="19" t="s">
        <v>34</v>
      </c>
    </row>
    <row r="138" spans="2:13" ht="15.75" customHeight="1" x14ac:dyDescent="0.35">
      <c r="B138" s="5" t="str">
        <f t="shared" si="4"/>
        <v>LAUBERTIE_Valérie</v>
      </c>
      <c r="C138" s="28" t="s">
        <v>494</v>
      </c>
      <c r="D138" s="50" t="s">
        <v>495</v>
      </c>
      <c r="E138" s="22" t="s">
        <v>496</v>
      </c>
      <c r="F138" s="31"/>
      <c r="G138" s="31"/>
      <c r="H138" s="31"/>
      <c r="I138" s="64" t="s">
        <v>1068</v>
      </c>
      <c r="J138" s="41" t="s">
        <v>497</v>
      </c>
      <c r="K138" s="81" t="str">
        <f t="shared" si="5"/>
        <v>valérie.laubertie@cjd.net</v>
      </c>
      <c r="L138" s="115" t="s">
        <v>20</v>
      </c>
      <c r="M138" s="19" t="s">
        <v>34</v>
      </c>
    </row>
    <row r="139" spans="2:13" ht="15.75" customHeight="1" x14ac:dyDescent="0.35">
      <c r="B139" s="5" t="str">
        <f t="shared" si="4"/>
        <v>LE GUILLOU_Laurent</v>
      </c>
      <c r="C139" s="21" t="s">
        <v>498</v>
      </c>
      <c r="D139" s="25" t="s">
        <v>188</v>
      </c>
      <c r="E139" s="23" t="s">
        <v>499</v>
      </c>
      <c r="F139" s="12"/>
      <c r="G139" s="12"/>
      <c r="H139" s="12"/>
      <c r="I139" s="56" t="s">
        <v>1069</v>
      </c>
      <c r="J139" s="58" t="s">
        <v>500</v>
      </c>
      <c r="K139" s="81" t="str">
        <f t="shared" si="5"/>
        <v>laurent.le guillou@cjd.net</v>
      </c>
      <c r="L139" s="117" t="s">
        <v>20</v>
      </c>
      <c r="M139" s="19" t="s">
        <v>34</v>
      </c>
    </row>
    <row r="140" spans="2:13" ht="15.75" customHeight="1" x14ac:dyDescent="0.35">
      <c r="B140" s="5" t="str">
        <f t="shared" si="4"/>
        <v>LE HIR_Vincent</v>
      </c>
      <c r="C140" s="21" t="s">
        <v>501</v>
      </c>
      <c r="D140" s="23" t="s">
        <v>502</v>
      </c>
      <c r="E140" s="50" t="s">
        <v>981</v>
      </c>
      <c r="F140" s="31"/>
      <c r="G140" s="31"/>
      <c r="H140" s="31"/>
      <c r="I140" s="56" t="s">
        <v>1070</v>
      </c>
      <c r="J140" s="41" t="s">
        <v>503</v>
      </c>
      <c r="K140" s="81" t="str">
        <f t="shared" si="5"/>
        <v>vincent.le hir@cjd.net</v>
      </c>
      <c r="L140" s="115" t="s">
        <v>39</v>
      </c>
      <c r="M140" s="19" t="s">
        <v>34</v>
      </c>
    </row>
    <row r="141" spans="2:13" ht="15.75" customHeight="1" x14ac:dyDescent="0.35">
      <c r="B141" s="5" t="str">
        <f t="shared" si="4"/>
        <v>LEGEAY_KARINE</v>
      </c>
      <c r="C141" s="21" t="s">
        <v>922</v>
      </c>
      <c r="D141" s="23" t="s">
        <v>954</v>
      </c>
      <c r="E141" s="50" t="s">
        <v>867</v>
      </c>
      <c r="F141" s="31"/>
      <c r="G141" s="31"/>
      <c r="H141" s="31"/>
      <c r="I141" s="24">
        <v>651058572</v>
      </c>
      <c r="J141" s="41" t="s">
        <v>868</v>
      </c>
      <c r="K141" s="81" t="str">
        <f t="shared" si="5"/>
        <v>karine.legeay@cjd.net</v>
      </c>
      <c r="L141" s="115" t="s">
        <v>39</v>
      </c>
      <c r="M141" s="19" t="s">
        <v>34</v>
      </c>
    </row>
    <row r="142" spans="2:13" ht="15.75" customHeight="1" x14ac:dyDescent="0.35">
      <c r="B142" s="5" t="str">
        <f t="shared" si="4"/>
        <v>LEHUEDE_Stéphane</v>
      </c>
      <c r="C142" s="62" t="s">
        <v>504</v>
      </c>
      <c r="D142" s="29" t="s">
        <v>432</v>
      </c>
      <c r="E142" s="50" t="s">
        <v>505</v>
      </c>
      <c r="F142" s="31"/>
      <c r="G142" s="31"/>
      <c r="H142" s="31"/>
      <c r="I142" s="33" t="s">
        <v>506</v>
      </c>
      <c r="J142" s="76" t="s">
        <v>507</v>
      </c>
      <c r="K142" s="81" t="str">
        <f t="shared" si="5"/>
        <v>stéphane.lehuede@cjd.net</v>
      </c>
      <c r="L142" s="116" t="s">
        <v>20</v>
      </c>
      <c r="M142" s="19" t="s">
        <v>34</v>
      </c>
    </row>
    <row r="143" spans="2:13" ht="15.75" customHeight="1" x14ac:dyDescent="0.35">
      <c r="B143" s="5" t="str">
        <f t="shared" si="4"/>
        <v>LEONARD_Antoine</v>
      </c>
      <c r="C143" s="35" t="s">
        <v>508</v>
      </c>
      <c r="D143" s="36" t="s">
        <v>352</v>
      </c>
      <c r="E143" s="23" t="s">
        <v>509</v>
      </c>
      <c r="F143" s="12"/>
      <c r="G143" s="12"/>
      <c r="H143" s="12"/>
      <c r="I143" s="37" t="s">
        <v>1071</v>
      </c>
      <c r="J143" s="59" t="s">
        <v>510</v>
      </c>
      <c r="K143" s="81" t="str">
        <f t="shared" si="5"/>
        <v>antoine.leonard@cjd.net</v>
      </c>
      <c r="L143" s="118" t="s">
        <v>39</v>
      </c>
      <c r="M143" s="19" t="s">
        <v>34</v>
      </c>
    </row>
    <row r="144" spans="2:13" ht="15.75" customHeight="1" x14ac:dyDescent="0.35">
      <c r="B144" s="5" t="str">
        <f t="shared" si="4"/>
        <v>LEPRINCE_Julie</v>
      </c>
      <c r="C144" s="21" t="s">
        <v>511</v>
      </c>
      <c r="D144" s="25" t="s">
        <v>902</v>
      </c>
      <c r="E144" s="23" t="s">
        <v>982</v>
      </c>
      <c r="F144" s="12"/>
      <c r="G144" s="12"/>
      <c r="H144" s="12"/>
      <c r="I144" s="56" t="s">
        <v>1072</v>
      </c>
      <c r="J144" s="58" t="s">
        <v>1154</v>
      </c>
      <c r="K144" s="81" t="str">
        <f t="shared" si="5"/>
        <v>julie.leprince@cjd.net</v>
      </c>
      <c r="L144" s="117" t="s">
        <v>40</v>
      </c>
      <c r="M144" s="19" t="s">
        <v>34</v>
      </c>
    </row>
    <row r="145" spans="2:13" ht="15.75" customHeight="1" x14ac:dyDescent="0.35">
      <c r="B145" s="5" t="str">
        <f t="shared" si="4"/>
        <v>LEROY_Mathieu</v>
      </c>
      <c r="C145" s="62" t="s">
        <v>512</v>
      </c>
      <c r="D145" s="29" t="s">
        <v>264</v>
      </c>
      <c r="E145" s="50" t="s">
        <v>513</v>
      </c>
      <c r="F145" s="31"/>
      <c r="G145" s="31"/>
      <c r="H145" s="31"/>
      <c r="I145" s="33" t="s">
        <v>1073</v>
      </c>
      <c r="J145" s="76" t="s">
        <v>514</v>
      </c>
      <c r="K145" s="81" t="str">
        <f t="shared" si="5"/>
        <v>mathieu.leroy@cjd.net</v>
      </c>
      <c r="L145" s="116" t="s">
        <v>39</v>
      </c>
      <c r="M145" s="19" t="s">
        <v>34</v>
      </c>
    </row>
    <row r="146" spans="2:13" ht="15.75" customHeight="1" x14ac:dyDescent="0.35">
      <c r="B146" s="5" t="str">
        <f t="shared" si="4"/>
        <v>LESAFFRE_Quentin</v>
      </c>
      <c r="C146" s="62" t="s">
        <v>515</v>
      </c>
      <c r="D146" s="50" t="s">
        <v>516</v>
      </c>
      <c r="E146" s="23" t="s">
        <v>517</v>
      </c>
      <c r="F146" s="12"/>
      <c r="G146" s="12"/>
      <c r="H146" s="12"/>
      <c r="I146" s="56" t="s">
        <v>1074</v>
      </c>
      <c r="J146" s="41" t="s">
        <v>518</v>
      </c>
      <c r="K146" s="81" t="str">
        <f t="shared" si="5"/>
        <v>quentin.lesaffre@cjd.net</v>
      </c>
      <c r="L146" s="115" t="s">
        <v>39</v>
      </c>
      <c r="M146" s="19" t="s">
        <v>34</v>
      </c>
    </row>
    <row r="147" spans="2:13" ht="15.75" customHeight="1" x14ac:dyDescent="0.35">
      <c r="B147" s="5" t="str">
        <f t="shared" si="4"/>
        <v>RENAULT_Hugues</v>
      </c>
      <c r="C147" s="21" t="s">
        <v>955</v>
      </c>
      <c r="D147" s="23" t="s">
        <v>956</v>
      </c>
      <c r="E147" s="50" t="s">
        <v>983</v>
      </c>
      <c r="F147" s="31"/>
      <c r="G147" s="31"/>
      <c r="H147" s="31"/>
      <c r="I147" s="56" t="s">
        <v>1075</v>
      </c>
      <c r="J147" s="41" t="s">
        <v>1155</v>
      </c>
      <c r="K147" s="81" t="str">
        <f t="shared" si="5"/>
        <v>hugues.renault@cjd.net</v>
      </c>
      <c r="L147" s="115" t="s">
        <v>52</v>
      </c>
      <c r="M147" s="19" t="s">
        <v>34</v>
      </c>
    </row>
    <row r="148" spans="2:13" ht="15.75" customHeight="1" x14ac:dyDescent="0.35">
      <c r="B148" s="5" t="str">
        <f t="shared" si="4"/>
        <v>LEVEQUE_Christelle</v>
      </c>
      <c r="C148" s="21" t="s">
        <v>519</v>
      </c>
      <c r="D148" s="23" t="s">
        <v>520</v>
      </c>
      <c r="E148" s="50" t="s">
        <v>521</v>
      </c>
      <c r="F148" s="31"/>
      <c r="G148" s="31"/>
      <c r="H148" s="31"/>
      <c r="I148" s="24" t="s">
        <v>522</v>
      </c>
      <c r="J148" s="41" t="s">
        <v>523</v>
      </c>
      <c r="K148" s="81" t="str">
        <f t="shared" si="5"/>
        <v>christelle.leveque@cjd.net</v>
      </c>
      <c r="L148" s="115" t="s">
        <v>52</v>
      </c>
      <c r="M148" s="19" t="s">
        <v>34</v>
      </c>
    </row>
    <row r="149" spans="2:13" ht="15.75" customHeight="1" x14ac:dyDescent="0.35">
      <c r="B149" s="5" t="str">
        <f t="shared" si="4"/>
        <v>LOIZEAU_LUDOVIC</v>
      </c>
      <c r="C149" s="28" t="s">
        <v>923</v>
      </c>
      <c r="D149" s="50" t="s">
        <v>957</v>
      </c>
      <c r="E149" s="22" t="s">
        <v>869</v>
      </c>
      <c r="F149" s="12"/>
      <c r="G149" s="12"/>
      <c r="H149" s="12"/>
      <c r="I149" s="63" t="s">
        <v>870</v>
      </c>
      <c r="J149" s="41" t="s">
        <v>871</v>
      </c>
      <c r="K149" s="81" t="str">
        <f t="shared" si="5"/>
        <v>ludovic.loizeau@cjd.net</v>
      </c>
      <c r="L149" s="115" t="s">
        <v>39</v>
      </c>
      <c r="M149" s="19" t="s">
        <v>34</v>
      </c>
    </row>
    <row r="150" spans="2:13" ht="15.75" customHeight="1" x14ac:dyDescent="0.35">
      <c r="B150" s="5" t="str">
        <f t="shared" si="4"/>
        <v>MAGE_VICTOR</v>
      </c>
      <c r="C150" s="21" t="s">
        <v>835</v>
      </c>
      <c r="D150" s="25" t="s">
        <v>958</v>
      </c>
      <c r="E150" s="23" t="s">
        <v>836</v>
      </c>
      <c r="F150" s="12"/>
      <c r="G150" s="12"/>
      <c r="H150" s="12"/>
      <c r="I150" s="24">
        <v>640961711</v>
      </c>
      <c r="J150" s="41" t="s">
        <v>837</v>
      </c>
      <c r="K150" s="81" t="str">
        <f t="shared" si="5"/>
        <v>victor.mage@cjd.net</v>
      </c>
      <c r="L150" s="117" t="s">
        <v>46</v>
      </c>
      <c r="M150" s="19" t="s">
        <v>34</v>
      </c>
    </row>
    <row r="151" spans="2:13" ht="15.75" customHeight="1" x14ac:dyDescent="0.35">
      <c r="B151" s="5" t="str">
        <f t="shared" si="4"/>
        <v>MAGNAN_Magali</v>
      </c>
      <c r="C151" s="35" t="s">
        <v>924</v>
      </c>
      <c r="D151" s="36" t="s">
        <v>160</v>
      </c>
      <c r="E151" s="23" t="s">
        <v>984</v>
      </c>
      <c r="F151" s="12"/>
      <c r="G151" s="12"/>
      <c r="H151" s="12"/>
      <c r="I151" s="37" t="s">
        <v>1076</v>
      </c>
      <c r="J151" s="41" t="s">
        <v>1156</v>
      </c>
      <c r="K151" s="81" t="str">
        <f t="shared" si="5"/>
        <v>magali.magnan@cjd.net</v>
      </c>
      <c r="L151" s="118" t="s">
        <v>40</v>
      </c>
      <c r="M151" s="19" t="s">
        <v>34</v>
      </c>
    </row>
    <row r="152" spans="2:13" ht="15.75" customHeight="1" x14ac:dyDescent="0.35">
      <c r="B152" s="5" t="str">
        <f t="shared" si="4"/>
        <v>MAQUIN_Alexis</v>
      </c>
      <c r="C152" s="28" t="s">
        <v>524</v>
      </c>
      <c r="D152" s="29" t="s">
        <v>525</v>
      </c>
      <c r="E152" s="22" t="s">
        <v>526</v>
      </c>
      <c r="F152" s="31"/>
      <c r="G152" s="31"/>
      <c r="H152" s="31"/>
      <c r="I152" s="33" t="s">
        <v>1077</v>
      </c>
      <c r="J152" s="42" t="s">
        <v>527</v>
      </c>
      <c r="K152" s="81" t="str">
        <f t="shared" si="5"/>
        <v>alexis.maquin@cjd.net</v>
      </c>
      <c r="L152" s="116" t="s">
        <v>52</v>
      </c>
      <c r="M152" s="19" t="s">
        <v>34</v>
      </c>
    </row>
    <row r="153" spans="2:13" ht="15.75" customHeight="1" x14ac:dyDescent="0.35">
      <c r="B153" s="5" t="str">
        <f t="shared" si="4"/>
        <v>MARCHAND_Bruno</v>
      </c>
      <c r="C153" s="28" t="s">
        <v>528</v>
      </c>
      <c r="D153" s="50" t="s">
        <v>88</v>
      </c>
      <c r="E153" s="22" t="s">
        <v>529</v>
      </c>
      <c r="F153" s="12"/>
      <c r="G153" s="12"/>
      <c r="H153" s="12"/>
      <c r="I153" s="63" t="s">
        <v>1078</v>
      </c>
      <c r="J153" s="41" t="s">
        <v>530</v>
      </c>
      <c r="K153" s="81" t="str">
        <f t="shared" si="5"/>
        <v>bruno.marchand@cjd.net</v>
      </c>
      <c r="L153" s="115" t="s">
        <v>52</v>
      </c>
      <c r="M153" s="19" t="s">
        <v>34</v>
      </c>
    </row>
    <row r="154" spans="2:13" ht="15.75" customHeight="1" x14ac:dyDescent="0.35">
      <c r="B154" s="5" t="str">
        <f t="shared" si="4"/>
        <v>MARCOS_Nicolas</v>
      </c>
      <c r="C154" s="62" t="s">
        <v>531</v>
      </c>
      <c r="D154" s="29" t="s">
        <v>136</v>
      </c>
      <c r="E154" s="50" t="s">
        <v>532</v>
      </c>
      <c r="F154" s="31"/>
      <c r="G154" s="31"/>
      <c r="H154" s="31"/>
      <c r="I154" s="33" t="s">
        <v>1079</v>
      </c>
      <c r="J154" s="76" t="s">
        <v>533</v>
      </c>
      <c r="K154" s="81" t="str">
        <f t="shared" si="5"/>
        <v>nicolas.marcos@cjd.net</v>
      </c>
      <c r="L154" s="116" t="s">
        <v>52</v>
      </c>
      <c r="M154" s="19" t="s">
        <v>34</v>
      </c>
    </row>
    <row r="155" spans="2:13" ht="15.75" customHeight="1" x14ac:dyDescent="0.35">
      <c r="B155" s="5" t="str">
        <f t="shared" si="4"/>
        <v>MARIE_Antoine</v>
      </c>
      <c r="C155" s="35" t="s">
        <v>534</v>
      </c>
      <c r="D155" s="36" t="s">
        <v>352</v>
      </c>
      <c r="E155" s="23" t="s">
        <v>535</v>
      </c>
      <c r="F155" s="12"/>
      <c r="G155" s="12"/>
      <c r="H155" s="12"/>
      <c r="I155" s="37" t="s">
        <v>1080</v>
      </c>
      <c r="J155" s="41" t="s">
        <v>536</v>
      </c>
      <c r="K155" s="81" t="str">
        <f t="shared" si="5"/>
        <v>antoine.marie@cjd.net</v>
      </c>
      <c r="L155" s="118" t="s">
        <v>52</v>
      </c>
      <c r="M155" s="19" t="s">
        <v>34</v>
      </c>
    </row>
    <row r="156" spans="2:13" ht="15.75" customHeight="1" x14ac:dyDescent="0.35">
      <c r="B156" s="5" t="str">
        <f t="shared" si="4"/>
        <v>MARY_Nicolas</v>
      </c>
      <c r="C156" s="21" t="s">
        <v>537</v>
      </c>
      <c r="D156" s="25" t="s">
        <v>136</v>
      </c>
      <c r="E156" s="23" t="s">
        <v>1194</v>
      </c>
      <c r="F156" s="12"/>
      <c r="G156" s="12"/>
      <c r="H156" s="12"/>
      <c r="I156" s="24" t="s">
        <v>538</v>
      </c>
      <c r="J156" s="41" t="s">
        <v>539</v>
      </c>
      <c r="K156" s="81" t="str">
        <f t="shared" si="5"/>
        <v>nicolas.mary@cjd.net</v>
      </c>
      <c r="L156" s="117" t="s">
        <v>52</v>
      </c>
      <c r="M156" s="19" t="s">
        <v>34</v>
      </c>
    </row>
    <row r="157" spans="2:13" ht="15.75" customHeight="1" x14ac:dyDescent="0.35">
      <c r="B157" s="5" t="str">
        <f t="shared" si="4"/>
        <v>MAUDET_Lionel</v>
      </c>
      <c r="C157" s="35" t="s">
        <v>540</v>
      </c>
      <c r="D157" s="36" t="s">
        <v>112</v>
      </c>
      <c r="E157" s="23" t="s">
        <v>541</v>
      </c>
      <c r="F157" s="12"/>
      <c r="G157" s="12"/>
      <c r="H157" s="12"/>
      <c r="I157" s="37" t="s">
        <v>1081</v>
      </c>
      <c r="J157" s="59" t="s">
        <v>542</v>
      </c>
      <c r="K157" s="81" t="str">
        <f t="shared" si="5"/>
        <v>lionel.maudet@cjd.net</v>
      </c>
      <c r="L157" s="118" t="s">
        <v>52</v>
      </c>
      <c r="M157" s="19" t="s">
        <v>34</v>
      </c>
    </row>
    <row r="158" spans="2:13" ht="15.75" customHeight="1" x14ac:dyDescent="0.35">
      <c r="B158" s="5" t="str">
        <f t="shared" si="4"/>
        <v>MAUPETIT_Marine</v>
      </c>
      <c r="C158" s="21" t="s">
        <v>543</v>
      </c>
      <c r="D158" s="23" t="s">
        <v>95</v>
      </c>
      <c r="E158" s="22" t="s">
        <v>544</v>
      </c>
      <c r="F158" s="31"/>
      <c r="G158" s="31"/>
      <c r="H158" s="31"/>
      <c r="I158" s="24" t="s">
        <v>1082</v>
      </c>
      <c r="J158" s="41" t="s">
        <v>1157</v>
      </c>
      <c r="K158" s="81" t="str">
        <f t="shared" si="5"/>
        <v>marine.maupetit@cjd.net</v>
      </c>
      <c r="L158" s="115" t="s">
        <v>40</v>
      </c>
      <c r="M158" s="19" t="s">
        <v>34</v>
      </c>
    </row>
    <row r="159" spans="2:13" ht="15.75" customHeight="1" x14ac:dyDescent="0.35">
      <c r="B159" s="5" t="str">
        <f t="shared" si="4"/>
        <v>MELLIER_Sabrina</v>
      </c>
      <c r="C159" s="35" t="s">
        <v>545</v>
      </c>
      <c r="D159" s="36" t="s">
        <v>546</v>
      </c>
      <c r="E159" s="23" t="s">
        <v>985</v>
      </c>
      <c r="F159" s="12"/>
      <c r="G159" s="12"/>
      <c r="H159" s="12"/>
      <c r="I159" s="37" t="s">
        <v>1083</v>
      </c>
      <c r="J159" s="59" t="s">
        <v>547</v>
      </c>
      <c r="K159" s="81" t="str">
        <f t="shared" si="5"/>
        <v>sabrina.mellier@cjd.net</v>
      </c>
      <c r="L159" s="118" t="s">
        <v>20</v>
      </c>
      <c r="M159" s="19" t="s">
        <v>34</v>
      </c>
    </row>
    <row r="160" spans="2:13" ht="15.75" customHeight="1" x14ac:dyDescent="0.35">
      <c r="B160" s="5" t="str">
        <f t="shared" si="4"/>
        <v>MERLET_Pierre</v>
      </c>
      <c r="C160" s="21" t="s">
        <v>548</v>
      </c>
      <c r="D160" s="50" t="s">
        <v>132</v>
      </c>
      <c r="E160" s="23" t="s">
        <v>549</v>
      </c>
      <c r="F160" s="12"/>
      <c r="G160" s="12"/>
      <c r="H160" s="12"/>
      <c r="I160" s="24" t="s">
        <v>550</v>
      </c>
      <c r="J160" s="41" t="s">
        <v>551</v>
      </c>
      <c r="K160" s="81" t="str">
        <f t="shared" si="5"/>
        <v>pierre.merlet@cjd.net</v>
      </c>
      <c r="L160" s="115" t="s">
        <v>46</v>
      </c>
      <c r="M160" s="19" t="s">
        <v>34</v>
      </c>
    </row>
    <row r="161" spans="2:13" ht="15.75" customHeight="1" x14ac:dyDescent="0.35">
      <c r="B161" s="5" t="str">
        <f t="shared" si="4"/>
        <v>MEYER_Christine</v>
      </c>
      <c r="C161" s="21" t="s">
        <v>552</v>
      </c>
      <c r="D161" s="23" t="s">
        <v>553</v>
      </c>
      <c r="E161" s="22" t="s">
        <v>554</v>
      </c>
      <c r="F161" s="31"/>
      <c r="G161" s="31"/>
      <c r="H161" s="31"/>
      <c r="I161" s="24" t="s">
        <v>1084</v>
      </c>
      <c r="J161" s="78" t="s">
        <v>555</v>
      </c>
      <c r="K161" s="81" t="str">
        <f t="shared" si="5"/>
        <v>christine.meyer@cjd.net</v>
      </c>
      <c r="L161" s="115" t="s">
        <v>52</v>
      </c>
      <c r="M161" s="19" t="s">
        <v>34</v>
      </c>
    </row>
    <row r="162" spans="2:13" ht="29" x14ac:dyDescent="0.35">
      <c r="B162" s="5" t="str">
        <f t="shared" si="4"/>
        <v>MEYRAND_Magalie</v>
      </c>
      <c r="C162" s="28" t="s">
        <v>556</v>
      </c>
      <c r="D162" s="50" t="s">
        <v>557</v>
      </c>
      <c r="E162" s="22" t="s">
        <v>558</v>
      </c>
      <c r="F162" s="12"/>
      <c r="G162" s="12"/>
      <c r="H162" s="12"/>
      <c r="I162" s="63" t="s">
        <v>559</v>
      </c>
      <c r="J162" s="41" t="s">
        <v>560</v>
      </c>
      <c r="K162" s="81" t="str">
        <f t="shared" si="5"/>
        <v>magalie.meyrand@cjd.net</v>
      </c>
      <c r="L162" s="115" t="s">
        <v>46</v>
      </c>
      <c r="M162" s="19" t="s">
        <v>34</v>
      </c>
    </row>
    <row r="163" spans="2:13" ht="15.75" customHeight="1" x14ac:dyDescent="0.35">
      <c r="B163" s="5" t="str">
        <f t="shared" si="4"/>
        <v>MIAUX_Geoffrey</v>
      </c>
      <c r="C163" s="35" t="s">
        <v>561</v>
      </c>
      <c r="D163" s="36" t="s">
        <v>562</v>
      </c>
      <c r="E163" s="23" t="s">
        <v>563</v>
      </c>
      <c r="F163" s="12"/>
      <c r="G163" s="12"/>
      <c r="H163" s="12"/>
      <c r="I163" s="37" t="s">
        <v>1085</v>
      </c>
      <c r="J163" s="74" t="s">
        <v>564</v>
      </c>
      <c r="K163" s="81" t="str">
        <f t="shared" si="5"/>
        <v>geoffrey.miaux@cjd.net</v>
      </c>
      <c r="L163" s="118" t="s">
        <v>52</v>
      </c>
      <c r="M163" s="19" t="s">
        <v>34</v>
      </c>
    </row>
    <row r="164" spans="2:13" ht="15.75" customHeight="1" x14ac:dyDescent="0.35">
      <c r="B164" s="5" t="str">
        <f t="shared" si="4"/>
        <v>MICHAUD_Bertrand</v>
      </c>
      <c r="C164" s="21" t="s">
        <v>565</v>
      </c>
      <c r="D164" s="50" t="s">
        <v>190</v>
      </c>
      <c r="E164" s="23" t="s">
        <v>566</v>
      </c>
      <c r="F164" s="12"/>
      <c r="G164" s="12"/>
      <c r="H164" s="12"/>
      <c r="I164" s="56" t="s">
        <v>567</v>
      </c>
      <c r="J164" s="41" t="s">
        <v>568</v>
      </c>
      <c r="K164" s="81" t="str">
        <f t="shared" si="5"/>
        <v>bertrand.michaud@cjd.net</v>
      </c>
      <c r="L164" s="115" t="s">
        <v>46</v>
      </c>
      <c r="M164" s="19" t="s">
        <v>34</v>
      </c>
    </row>
    <row r="165" spans="2:13" ht="15.75" customHeight="1" x14ac:dyDescent="0.35">
      <c r="B165" s="5" t="str">
        <f t="shared" si="4"/>
        <v>MICHEAUD_Sebastien</v>
      </c>
      <c r="C165" s="62" t="s">
        <v>569</v>
      </c>
      <c r="D165" s="29" t="s">
        <v>570</v>
      </c>
      <c r="E165" s="50" t="s">
        <v>571</v>
      </c>
      <c r="F165" s="31"/>
      <c r="G165" s="31"/>
      <c r="H165" s="31"/>
      <c r="I165" s="33" t="s">
        <v>1086</v>
      </c>
      <c r="J165" s="76" t="s">
        <v>572</v>
      </c>
      <c r="K165" s="81" t="str">
        <f t="shared" si="5"/>
        <v>sebastien.micheaud@cjd.net</v>
      </c>
      <c r="L165" s="116" t="s">
        <v>39</v>
      </c>
      <c r="M165" s="19" t="s">
        <v>34</v>
      </c>
    </row>
    <row r="166" spans="2:13" ht="15.5" x14ac:dyDescent="0.35">
      <c r="B166" s="5" t="str">
        <f t="shared" si="4"/>
        <v>MILLET_Vincent</v>
      </c>
      <c r="C166" s="21" t="s">
        <v>573</v>
      </c>
      <c r="D166" s="50" t="s">
        <v>502</v>
      </c>
      <c r="E166" s="23" t="s">
        <v>574</v>
      </c>
      <c r="F166" s="12"/>
      <c r="G166" s="12"/>
      <c r="H166" s="12"/>
      <c r="I166" s="24" t="s">
        <v>1087</v>
      </c>
      <c r="J166" s="41" t="s">
        <v>575</v>
      </c>
      <c r="K166" s="81" t="str">
        <f t="shared" si="5"/>
        <v>vincent.millet@cjd.net</v>
      </c>
      <c r="L166" s="115" t="s">
        <v>20</v>
      </c>
      <c r="M166" s="19" t="s">
        <v>34</v>
      </c>
    </row>
    <row r="167" spans="2:13" ht="15.75" customHeight="1" x14ac:dyDescent="0.35">
      <c r="B167" s="5" t="str">
        <f t="shared" si="4"/>
        <v>MILLON MESNARD_Caroline</v>
      </c>
      <c r="C167" s="21" t="s">
        <v>576</v>
      </c>
      <c r="D167" s="50" t="s">
        <v>577</v>
      </c>
      <c r="E167" s="23" t="s">
        <v>578</v>
      </c>
      <c r="F167" s="12"/>
      <c r="G167" s="12"/>
      <c r="H167" s="12"/>
      <c r="I167" s="24" t="s">
        <v>1088</v>
      </c>
      <c r="J167" s="41" t="s">
        <v>579</v>
      </c>
      <c r="K167" s="81" t="str">
        <f t="shared" si="5"/>
        <v>caroline.millon mesnard@cjd.net</v>
      </c>
      <c r="L167" s="115" t="s">
        <v>39</v>
      </c>
      <c r="M167" s="19" t="s">
        <v>34</v>
      </c>
    </row>
    <row r="168" spans="2:13" ht="15.75" customHeight="1" x14ac:dyDescent="0.35">
      <c r="B168" s="5" t="str">
        <f t="shared" si="4"/>
        <v>MIRSKY_Sébastien</v>
      </c>
      <c r="C168" s="62" t="s">
        <v>580</v>
      </c>
      <c r="D168" s="50" t="s">
        <v>581</v>
      </c>
      <c r="E168" s="22" t="s">
        <v>582</v>
      </c>
      <c r="F168" s="31"/>
      <c r="G168" s="31"/>
      <c r="H168" s="31"/>
      <c r="I168" s="64" t="s">
        <v>583</v>
      </c>
      <c r="J168" s="41" t="s">
        <v>584</v>
      </c>
      <c r="K168" s="81" t="str">
        <f t="shared" si="5"/>
        <v>sébastien.mirsky@cjd.net</v>
      </c>
      <c r="L168" s="115" t="s">
        <v>46</v>
      </c>
      <c r="M168" s="19" t="s">
        <v>34</v>
      </c>
    </row>
    <row r="169" spans="2:13" ht="15.75" customHeight="1" x14ac:dyDescent="0.35">
      <c r="B169" s="5" t="str">
        <f t="shared" si="4"/>
        <v>MITTEAULT_LOUIS MARIE</v>
      </c>
      <c r="C169" s="62" t="s">
        <v>585</v>
      </c>
      <c r="D169" s="50" t="s">
        <v>947</v>
      </c>
      <c r="E169" s="50"/>
      <c r="F169" s="12"/>
      <c r="G169" s="12"/>
      <c r="H169" s="12"/>
      <c r="I169" s="63" t="s">
        <v>586</v>
      </c>
      <c r="J169" s="41" t="s">
        <v>1158</v>
      </c>
      <c r="K169" s="81" t="str">
        <f t="shared" si="5"/>
        <v>louis marie.mitteault@cjd.net</v>
      </c>
      <c r="L169" s="115" t="s">
        <v>46</v>
      </c>
      <c r="M169" s="19" t="s">
        <v>34</v>
      </c>
    </row>
    <row r="170" spans="2:13" ht="15.75" customHeight="1" x14ac:dyDescent="0.35">
      <c r="B170" s="5" t="str">
        <f t="shared" si="4"/>
        <v>MONIOT_Rachel</v>
      </c>
      <c r="C170" s="28" t="s">
        <v>587</v>
      </c>
      <c r="D170" s="22" t="s">
        <v>588</v>
      </c>
      <c r="E170" s="50" t="s">
        <v>589</v>
      </c>
      <c r="F170" s="12"/>
      <c r="G170" s="12"/>
      <c r="H170" s="12"/>
      <c r="I170" s="63" t="s">
        <v>590</v>
      </c>
      <c r="J170" s="41" t="s">
        <v>591</v>
      </c>
      <c r="K170" s="81" t="str">
        <f t="shared" si="5"/>
        <v>rachel.moniot@cjd.net</v>
      </c>
      <c r="L170" s="115" t="s">
        <v>46</v>
      </c>
      <c r="M170" s="19" t="s">
        <v>34</v>
      </c>
    </row>
    <row r="171" spans="2:13" ht="15.75" customHeight="1" x14ac:dyDescent="0.35">
      <c r="B171" s="5" t="str">
        <f t="shared" si="4"/>
        <v>MOREAU_Simon</v>
      </c>
      <c r="C171" s="62" t="s">
        <v>592</v>
      </c>
      <c r="D171" s="29" t="s">
        <v>593</v>
      </c>
      <c r="E171" s="50" t="s">
        <v>594</v>
      </c>
      <c r="F171" s="31"/>
      <c r="G171" s="31"/>
      <c r="H171" s="31"/>
      <c r="I171" s="33" t="s">
        <v>595</v>
      </c>
      <c r="J171" s="76" t="s">
        <v>596</v>
      </c>
      <c r="K171" s="81" t="str">
        <f t="shared" si="5"/>
        <v>simon.moreau@cjd.net</v>
      </c>
      <c r="L171" s="116" t="s">
        <v>46</v>
      </c>
      <c r="M171" s="19" t="s">
        <v>34</v>
      </c>
    </row>
    <row r="172" spans="2:13" ht="15.75" customHeight="1" x14ac:dyDescent="0.35">
      <c r="B172" s="5" t="str">
        <f t="shared" si="4"/>
        <v>MOREL_Joseph</v>
      </c>
      <c r="C172" s="35" t="s">
        <v>597</v>
      </c>
      <c r="D172" s="36" t="s">
        <v>598</v>
      </c>
      <c r="E172" s="23" t="s">
        <v>599</v>
      </c>
      <c r="F172" s="12"/>
      <c r="G172" s="12"/>
      <c r="H172" s="12"/>
      <c r="I172" s="37" t="s">
        <v>600</v>
      </c>
      <c r="J172" s="41" t="s">
        <v>601</v>
      </c>
      <c r="K172" s="81" t="str">
        <f t="shared" si="5"/>
        <v>joseph.morel@cjd.net</v>
      </c>
      <c r="L172" s="118" t="s">
        <v>46</v>
      </c>
      <c r="M172" s="19" t="s">
        <v>34</v>
      </c>
    </row>
    <row r="173" spans="2:13" ht="15.75" customHeight="1" x14ac:dyDescent="0.35">
      <c r="B173" s="5" t="str">
        <f t="shared" si="4"/>
        <v>MOURIER_Laurent</v>
      </c>
      <c r="C173" s="21" t="s">
        <v>602</v>
      </c>
      <c r="D173" s="23" t="s">
        <v>188</v>
      </c>
      <c r="E173" s="50" t="s">
        <v>603</v>
      </c>
      <c r="F173" s="31"/>
      <c r="G173" s="31"/>
      <c r="H173" s="31"/>
      <c r="I173" s="24" t="s">
        <v>1089</v>
      </c>
      <c r="J173" s="41" t="s">
        <v>604</v>
      </c>
      <c r="K173" s="81" t="str">
        <f t="shared" si="5"/>
        <v>laurent.mourier@cjd.net</v>
      </c>
      <c r="L173" s="115" t="s">
        <v>39</v>
      </c>
      <c r="M173" s="19" t="s">
        <v>34</v>
      </c>
    </row>
    <row r="174" spans="2:13" ht="15.75" customHeight="1" x14ac:dyDescent="0.35">
      <c r="B174" s="5" t="str">
        <f t="shared" si="4"/>
        <v>MOUSNIER_Valérie</v>
      </c>
      <c r="C174" s="21" t="s">
        <v>605</v>
      </c>
      <c r="D174" s="23" t="s">
        <v>495</v>
      </c>
      <c r="E174" s="50" t="s">
        <v>606</v>
      </c>
      <c r="F174" s="31"/>
      <c r="G174" s="31"/>
      <c r="H174" s="31"/>
      <c r="I174" s="56" t="s">
        <v>607</v>
      </c>
      <c r="J174" s="41" t="s">
        <v>608</v>
      </c>
      <c r="K174" s="81" t="str">
        <f t="shared" si="5"/>
        <v>valérie.mousnier@cjd.net</v>
      </c>
      <c r="L174" s="115" t="s">
        <v>20</v>
      </c>
      <c r="M174" s="19" t="s">
        <v>34</v>
      </c>
    </row>
    <row r="175" spans="2:13" ht="15.75" customHeight="1" x14ac:dyDescent="0.35">
      <c r="B175" s="5" t="str">
        <f t="shared" si="4"/>
        <v>NADAUD_Christelle</v>
      </c>
      <c r="C175" s="35" t="s">
        <v>609</v>
      </c>
      <c r="D175" s="36" t="s">
        <v>520</v>
      </c>
      <c r="E175" s="23" t="s">
        <v>610</v>
      </c>
      <c r="F175" s="12"/>
      <c r="G175" s="12"/>
      <c r="H175" s="12"/>
      <c r="I175" s="37" t="s">
        <v>1090</v>
      </c>
      <c r="J175" s="59" t="s">
        <v>611</v>
      </c>
      <c r="K175" s="81" t="str">
        <f t="shared" si="5"/>
        <v>christelle.nadaud@cjd.net</v>
      </c>
      <c r="L175" s="118" t="s">
        <v>39</v>
      </c>
      <c r="M175" s="19" t="s">
        <v>34</v>
      </c>
    </row>
    <row r="176" spans="2:13" ht="15.75" customHeight="1" x14ac:dyDescent="0.35">
      <c r="B176" s="5" t="str">
        <f t="shared" si="4"/>
        <v>NANTUR_Anthony</v>
      </c>
      <c r="C176" s="21" t="s">
        <v>925</v>
      </c>
      <c r="D176" s="23" t="s">
        <v>74</v>
      </c>
      <c r="E176" s="50" t="s">
        <v>986</v>
      </c>
      <c r="F176" s="31"/>
      <c r="G176" s="31"/>
      <c r="H176" s="31"/>
      <c r="I176" s="24" t="s">
        <v>1091</v>
      </c>
      <c r="J176" s="41" t="s">
        <v>1159</v>
      </c>
      <c r="K176" s="81" t="str">
        <f t="shared" si="5"/>
        <v>anthony.nantur@cjd.net</v>
      </c>
      <c r="L176" s="115" t="s">
        <v>40</v>
      </c>
      <c r="M176" s="19" t="s">
        <v>34</v>
      </c>
    </row>
    <row r="177" spans="2:13" ht="15.75" customHeight="1" x14ac:dyDescent="0.35">
      <c r="B177" s="5" t="str">
        <f t="shared" si="4"/>
        <v>NAUD_Pierre</v>
      </c>
      <c r="C177" s="21" t="s">
        <v>612</v>
      </c>
      <c r="D177" s="23" t="s">
        <v>132</v>
      </c>
      <c r="E177" s="50" t="s">
        <v>613</v>
      </c>
      <c r="F177" s="31"/>
      <c r="G177" s="31"/>
      <c r="H177" s="31"/>
      <c r="I177" s="24" t="s">
        <v>614</v>
      </c>
      <c r="J177" s="41" t="s">
        <v>615</v>
      </c>
      <c r="K177" s="81" t="str">
        <f t="shared" si="5"/>
        <v>pierre.naud@cjd.net</v>
      </c>
      <c r="L177" s="115" t="s">
        <v>46</v>
      </c>
      <c r="M177" s="19" t="s">
        <v>34</v>
      </c>
    </row>
    <row r="178" spans="2:13" ht="15.75" customHeight="1" x14ac:dyDescent="0.35">
      <c r="B178" s="5" t="str">
        <f t="shared" si="4"/>
        <v>NAVARRO_Antoine</v>
      </c>
      <c r="C178" s="21" t="s">
        <v>616</v>
      </c>
      <c r="D178" s="25" t="s">
        <v>352</v>
      </c>
      <c r="E178" s="23" t="s">
        <v>617</v>
      </c>
      <c r="F178" s="12"/>
      <c r="G178" s="12"/>
      <c r="H178" s="12"/>
      <c r="I178" s="24" t="s">
        <v>1092</v>
      </c>
      <c r="J178" s="58" t="s">
        <v>618</v>
      </c>
      <c r="K178" s="81" t="str">
        <f t="shared" si="5"/>
        <v>antoine.navarro@cjd.net</v>
      </c>
      <c r="L178" s="117" t="s">
        <v>39</v>
      </c>
      <c r="M178" s="19" t="s">
        <v>34</v>
      </c>
    </row>
    <row r="179" spans="2:13" ht="15.75" customHeight="1" x14ac:dyDescent="0.35">
      <c r="B179" s="5" t="str">
        <f t="shared" si="4"/>
        <v>NEVEU_Jean Marc</v>
      </c>
      <c r="C179" s="21" t="s">
        <v>619</v>
      </c>
      <c r="D179" s="23" t="s">
        <v>620</v>
      </c>
      <c r="E179" s="50" t="s">
        <v>621</v>
      </c>
      <c r="F179" s="31"/>
      <c r="G179" s="31"/>
      <c r="H179" s="31"/>
      <c r="I179" s="56" t="s">
        <v>622</v>
      </c>
      <c r="J179" s="41" t="s">
        <v>623</v>
      </c>
      <c r="K179" s="81" t="str">
        <f t="shared" si="5"/>
        <v>jean marc.neveu@cjd.net</v>
      </c>
      <c r="L179" s="115" t="s">
        <v>20</v>
      </c>
      <c r="M179" s="19" t="s">
        <v>34</v>
      </c>
    </row>
    <row r="180" spans="2:13" ht="15.75" customHeight="1" x14ac:dyDescent="0.35">
      <c r="B180" s="5" t="str">
        <f t="shared" si="4"/>
        <v>NEVO_Jean Francois</v>
      </c>
      <c r="C180" s="62" t="s">
        <v>624</v>
      </c>
      <c r="D180" s="29" t="s">
        <v>625</v>
      </c>
      <c r="E180" s="50" t="s">
        <v>626</v>
      </c>
      <c r="F180" s="31"/>
      <c r="G180" s="31"/>
      <c r="H180" s="31"/>
      <c r="I180" s="33" t="s">
        <v>1093</v>
      </c>
      <c r="J180" s="76" t="s">
        <v>627</v>
      </c>
      <c r="K180" s="81" t="str">
        <f t="shared" si="5"/>
        <v>jean francois.nevo@cjd.net</v>
      </c>
      <c r="L180" s="116" t="s">
        <v>52</v>
      </c>
      <c r="M180" s="19" t="s">
        <v>34</v>
      </c>
    </row>
    <row r="181" spans="2:13" ht="15.75" customHeight="1" x14ac:dyDescent="0.35">
      <c r="B181" s="5" t="str">
        <f t="shared" si="4"/>
        <v>OLLIVIER_Romain</v>
      </c>
      <c r="C181" s="35" t="s">
        <v>628</v>
      </c>
      <c r="D181" s="36" t="s">
        <v>370</v>
      </c>
      <c r="E181" s="23" t="s">
        <v>629</v>
      </c>
      <c r="F181" s="12"/>
      <c r="G181" s="12"/>
      <c r="H181" s="12"/>
      <c r="I181" s="37" t="s">
        <v>1094</v>
      </c>
      <c r="J181" s="57" t="s">
        <v>630</v>
      </c>
      <c r="K181" s="81" t="str">
        <f t="shared" si="5"/>
        <v>romain.ollivier@cjd.net</v>
      </c>
      <c r="L181" s="118" t="s">
        <v>52</v>
      </c>
      <c r="M181" s="19" t="s">
        <v>34</v>
      </c>
    </row>
    <row r="182" spans="2:13" ht="15.75" customHeight="1" x14ac:dyDescent="0.35">
      <c r="B182" s="5" t="str">
        <f t="shared" si="4"/>
        <v>PARNAUDEAU_Mélanie</v>
      </c>
      <c r="C182" s="35" t="s">
        <v>631</v>
      </c>
      <c r="D182" s="36" t="s">
        <v>632</v>
      </c>
      <c r="E182" s="23" t="s">
        <v>633</v>
      </c>
      <c r="F182" s="12"/>
      <c r="G182" s="12"/>
      <c r="H182" s="12"/>
      <c r="I182" s="37" t="s">
        <v>634</v>
      </c>
      <c r="J182" s="59" t="s">
        <v>635</v>
      </c>
      <c r="K182" s="81" t="str">
        <f t="shared" si="5"/>
        <v>mélanie.parnaudeau@cjd.net</v>
      </c>
      <c r="L182" s="118" t="s">
        <v>20</v>
      </c>
      <c r="M182" s="19" t="s">
        <v>34</v>
      </c>
    </row>
    <row r="183" spans="2:13" ht="15.75" customHeight="1" x14ac:dyDescent="0.35">
      <c r="B183" s="5" t="str">
        <f t="shared" si="4"/>
        <v>PAVERNE_Joanick</v>
      </c>
      <c r="C183" s="21" t="s">
        <v>636</v>
      </c>
      <c r="D183" s="50" t="s">
        <v>637</v>
      </c>
      <c r="E183" s="22" t="s">
        <v>638</v>
      </c>
      <c r="F183" s="12"/>
      <c r="G183" s="12"/>
      <c r="H183" s="12"/>
      <c r="I183" s="63" t="s">
        <v>639</v>
      </c>
      <c r="J183" s="41" t="s">
        <v>640</v>
      </c>
      <c r="K183" s="81" t="str">
        <f t="shared" si="5"/>
        <v>joanick.paverne@cjd.net</v>
      </c>
      <c r="L183" s="115" t="s">
        <v>46</v>
      </c>
      <c r="M183" s="19" t="s">
        <v>34</v>
      </c>
    </row>
    <row r="184" spans="2:13" ht="15.75" customHeight="1" x14ac:dyDescent="0.35">
      <c r="B184" s="5" t="str">
        <f t="shared" si="4"/>
        <v>PELSY_Boris</v>
      </c>
      <c r="C184" s="21" t="s">
        <v>641</v>
      </c>
      <c r="D184" s="25" t="s">
        <v>396</v>
      </c>
      <c r="E184" s="23" t="s">
        <v>642</v>
      </c>
      <c r="F184" s="12"/>
      <c r="G184" s="12"/>
      <c r="H184" s="12"/>
      <c r="I184" s="24" t="s">
        <v>1095</v>
      </c>
      <c r="J184" s="41" t="s">
        <v>643</v>
      </c>
      <c r="K184" s="81" t="str">
        <f t="shared" si="5"/>
        <v>boris.pelsy@cjd.net</v>
      </c>
      <c r="L184" s="117" t="s">
        <v>52</v>
      </c>
      <c r="M184" s="19" t="s">
        <v>34</v>
      </c>
    </row>
    <row r="185" spans="2:13" ht="15.75" customHeight="1" x14ac:dyDescent="0.35">
      <c r="B185" s="5" t="str">
        <f t="shared" si="4"/>
        <v>PERCHERON_Richard</v>
      </c>
      <c r="C185" s="21" t="s">
        <v>644</v>
      </c>
      <c r="D185" s="23" t="s">
        <v>289</v>
      </c>
      <c r="E185" s="22" t="s">
        <v>645</v>
      </c>
      <c r="F185" s="31"/>
      <c r="G185" s="31"/>
      <c r="H185" s="31"/>
      <c r="I185" s="56" t="s">
        <v>1096</v>
      </c>
      <c r="J185" s="78" t="s">
        <v>646</v>
      </c>
      <c r="K185" s="81" t="str">
        <f t="shared" si="5"/>
        <v>richard.percheron@cjd.net</v>
      </c>
      <c r="L185" s="115" t="s">
        <v>52</v>
      </c>
      <c r="M185" s="19" t="s">
        <v>34</v>
      </c>
    </row>
    <row r="186" spans="2:13" ht="15.75" customHeight="1" x14ac:dyDescent="0.35">
      <c r="B186" s="5" t="str">
        <f t="shared" si="4"/>
        <v>PETITGENET_Maximilien</v>
      </c>
      <c r="C186" s="21" t="s">
        <v>647</v>
      </c>
      <c r="D186" s="25" t="s">
        <v>648</v>
      </c>
      <c r="E186" s="23" t="s">
        <v>649</v>
      </c>
      <c r="F186" s="12"/>
      <c r="G186" s="12"/>
      <c r="H186" s="12"/>
      <c r="I186" s="56" t="s">
        <v>650</v>
      </c>
      <c r="J186" s="41" t="s">
        <v>651</v>
      </c>
      <c r="K186" s="81" t="str">
        <f t="shared" si="5"/>
        <v>maximilien.petitgenet@cjd.net</v>
      </c>
      <c r="L186" s="117" t="s">
        <v>20</v>
      </c>
      <c r="M186" s="19" t="s">
        <v>34</v>
      </c>
    </row>
    <row r="187" spans="2:13" ht="15.75" customHeight="1" x14ac:dyDescent="0.35">
      <c r="B187" s="5" t="str">
        <f t="shared" si="4"/>
        <v>PETORIN_Philippe</v>
      </c>
      <c r="C187" s="21" t="s">
        <v>652</v>
      </c>
      <c r="D187" s="23" t="s">
        <v>653</v>
      </c>
      <c r="E187" s="22" t="s">
        <v>654</v>
      </c>
      <c r="F187" s="31"/>
      <c r="G187" s="31"/>
      <c r="H187" s="31"/>
      <c r="I187" s="24" t="s">
        <v>1097</v>
      </c>
      <c r="J187" s="41" t="s">
        <v>655</v>
      </c>
      <c r="K187" s="81" t="str">
        <f t="shared" si="5"/>
        <v>philippe.petorin@cjd.net</v>
      </c>
      <c r="L187" s="115" t="s">
        <v>52</v>
      </c>
      <c r="M187" s="19" t="s">
        <v>34</v>
      </c>
    </row>
    <row r="188" spans="2:13" ht="15.75" customHeight="1" x14ac:dyDescent="0.35">
      <c r="B188" s="5" t="str">
        <f t="shared" si="4"/>
        <v>PETREAU_Manuel</v>
      </c>
      <c r="C188" s="21" t="s">
        <v>656</v>
      </c>
      <c r="D188" s="25" t="s">
        <v>657</v>
      </c>
      <c r="E188" s="23" t="s">
        <v>658</v>
      </c>
      <c r="F188" s="12"/>
      <c r="G188" s="12"/>
      <c r="H188" s="12"/>
      <c r="I188" s="56" t="s">
        <v>1098</v>
      </c>
      <c r="J188" s="41" t="s">
        <v>659</v>
      </c>
      <c r="K188" s="81" t="str">
        <f t="shared" si="5"/>
        <v>manuel.petreau@cjd.net</v>
      </c>
      <c r="L188" s="117" t="s">
        <v>20</v>
      </c>
      <c r="M188" s="19" t="s">
        <v>34</v>
      </c>
    </row>
    <row r="189" spans="2:13" ht="15.75" customHeight="1" x14ac:dyDescent="0.35">
      <c r="B189" s="5" t="str">
        <f t="shared" si="4"/>
        <v>PHILIPPEAU_Gaël</v>
      </c>
      <c r="C189" s="62" t="s">
        <v>660</v>
      </c>
      <c r="D189" s="50" t="s">
        <v>147</v>
      </c>
      <c r="E189" s="23" t="s">
        <v>485</v>
      </c>
      <c r="F189" s="12"/>
      <c r="G189" s="12"/>
      <c r="H189" s="12"/>
      <c r="I189" s="24" t="s">
        <v>661</v>
      </c>
      <c r="J189" s="41" t="s">
        <v>662</v>
      </c>
      <c r="K189" s="81" t="str">
        <f t="shared" si="5"/>
        <v>gaël.philippeau@cjd.net</v>
      </c>
      <c r="L189" s="115" t="s">
        <v>20</v>
      </c>
      <c r="M189" s="19" t="s">
        <v>34</v>
      </c>
    </row>
    <row r="190" spans="2:13" ht="15.75" customHeight="1" x14ac:dyDescent="0.35">
      <c r="B190" s="5" t="str">
        <f t="shared" si="4"/>
        <v>PIGEAU_Noël</v>
      </c>
      <c r="C190" s="35" t="s">
        <v>663</v>
      </c>
      <c r="D190" s="36" t="s">
        <v>664</v>
      </c>
      <c r="E190" s="23" t="s">
        <v>987</v>
      </c>
      <c r="F190" s="12"/>
      <c r="G190" s="12"/>
      <c r="H190" s="12"/>
      <c r="I190" s="37" t="s">
        <v>665</v>
      </c>
      <c r="J190" s="41" t="s">
        <v>666</v>
      </c>
      <c r="K190" s="81" t="str">
        <f t="shared" si="5"/>
        <v>noël.pigeau@cjd.net</v>
      </c>
      <c r="L190" s="118" t="s">
        <v>46</v>
      </c>
      <c r="M190" s="19" t="s">
        <v>34</v>
      </c>
    </row>
    <row r="191" spans="2:13" ht="15.75" customHeight="1" x14ac:dyDescent="0.35">
      <c r="B191" s="5" t="str">
        <f t="shared" si="4"/>
        <v>PINAUD_Eric</v>
      </c>
      <c r="C191" s="21" t="s">
        <v>667</v>
      </c>
      <c r="D191" s="50" t="s">
        <v>60</v>
      </c>
      <c r="E191" s="23" t="s">
        <v>668</v>
      </c>
      <c r="F191" s="12"/>
      <c r="G191" s="12"/>
      <c r="H191" s="12"/>
      <c r="I191" s="56" t="s">
        <v>669</v>
      </c>
      <c r="J191" s="41" t="s">
        <v>670</v>
      </c>
      <c r="K191" s="81" t="str">
        <f t="shared" si="5"/>
        <v>eric.pinaud@cjd.net</v>
      </c>
      <c r="L191" s="115" t="s">
        <v>20</v>
      </c>
      <c r="M191" s="19" t="s">
        <v>34</v>
      </c>
    </row>
    <row r="192" spans="2:13" ht="15.75" customHeight="1" x14ac:dyDescent="0.35">
      <c r="B192" s="5" t="str">
        <f t="shared" si="4"/>
        <v>PIROELLE_Geraldine</v>
      </c>
      <c r="C192" s="21" t="s">
        <v>671</v>
      </c>
      <c r="D192" s="25" t="s">
        <v>672</v>
      </c>
      <c r="E192" s="23" t="s">
        <v>673</v>
      </c>
      <c r="F192" s="12"/>
      <c r="G192" s="12"/>
      <c r="H192" s="12"/>
      <c r="I192" s="24" t="s">
        <v>674</v>
      </c>
      <c r="J192" s="41" t="s">
        <v>675</v>
      </c>
      <c r="K192" s="81" t="str">
        <f t="shared" si="5"/>
        <v>geraldine.piroelle@cjd.net</v>
      </c>
      <c r="L192" s="117" t="s">
        <v>20</v>
      </c>
      <c r="M192" s="19" t="s">
        <v>34</v>
      </c>
    </row>
    <row r="193" spans="2:13" ht="15.75" customHeight="1" x14ac:dyDescent="0.35">
      <c r="B193" s="5" t="str">
        <f t="shared" si="4"/>
        <v>PLOQUIN_Franck</v>
      </c>
      <c r="C193" s="35" t="s">
        <v>676</v>
      </c>
      <c r="D193" s="36" t="s">
        <v>677</v>
      </c>
      <c r="E193" s="23" t="s">
        <v>988</v>
      </c>
      <c r="F193" s="12"/>
      <c r="G193" s="12"/>
      <c r="H193" s="12"/>
      <c r="I193" s="37" t="s">
        <v>1099</v>
      </c>
      <c r="J193" s="59" t="s">
        <v>678</v>
      </c>
      <c r="K193" s="81" t="str">
        <f t="shared" si="5"/>
        <v>franck.ploquin@cjd.net</v>
      </c>
      <c r="L193" s="118" t="s">
        <v>52</v>
      </c>
      <c r="M193" s="19" t="s">
        <v>34</v>
      </c>
    </row>
    <row r="194" spans="2:13" ht="15.75" customHeight="1" x14ac:dyDescent="0.35">
      <c r="B194" s="5" t="str">
        <f t="shared" si="4"/>
        <v>POILANE_Fabrice</v>
      </c>
      <c r="C194" s="21" t="s">
        <v>679</v>
      </c>
      <c r="D194" s="25" t="s">
        <v>680</v>
      </c>
      <c r="E194" s="23" t="s">
        <v>681</v>
      </c>
      <c r="F194" s="12"/>
      <c r="G194" s="12"/>
      <c r="H194" s="12"/>
      <c r="I194" s="24" t="s">
        <v>1100</v>
      </c>
      <c r="J194" s="41" t="s">
        <v>682</v>
      </c>
      <c r="K194" s="81" t="str">
        <f t="shared" si="5"/>
        <v>fabrice.poilane@cjd.net</v>
      </c>
      <c r="L194" s="117" t="s">
        <v>39</v>
      </c>
      <c r="M194" s="19" t="s">
        <v>34</v>
      </c>
    </row>
    <row r="195" spans="2:13" ht="15.75" customHeight="1" x14ac:dyDescent="0.35">
      <c r="B195" s="5" t="str">
        <f t="shared" ref="B195:B249" si="6">C195&amp;"_"&amp;D195</f>
        <v>PORCHEL_Samuel</v>
      </c>
      <c r="C195" s="21" t="s">
        <v>683</v>
      </c>
      <c r="D195" s="25" t="s">
        <v>684</v>
      </c>
      <c r="E195" s="23" t="s">
        <v>685</v>
      </c>
      <c r="F195" s="12"/>
      <c r="G195" s="12"/>
      <c r="H195" s="12"/>
      <c r="I195" s="24" t="s">
        <v>1101</v>
      </c>
      <c r="J195" s="41" t="s">
        <v>686</v>
      </c>
      <c r="K195" s="81" t="str">
        <f t="shared" si="5"/>
        <v>samuel.porchel@cjd.net</v>
      </c>
      <c r="L195" s="117" t="s">
        <v>39</v>
      </c>
      <c r="M195" s="19" t="s">
        <v>34</v>
      </c>
    </row>
    <row r="196" spans="2:13" ht="15.75" customHeight="1" x14ac:dyDescent="0.35">
      <c r="B196" s="5" t="str">
        <f t="shared" si="6"/>
        <v>POURPOINT_Alexandra</v>
      </c>
      <c r="C196" s="21" t="s">
        <v>687</v>
      </c>
      <c r="D196" s="25" t="s">
        <v>688</v>
      </c>
      <c r="E196" s="23" t="s">
        <v>689</v>
      </c>
      <c r="F196" s="12"/>
      <c r="G196" s="12"/>
      <c r="H196" s="12"/>
      <c r="I196" s="56" t="s">
        <v>690</v>
      </c>
      <c r="J196" s="41" t="s">
        <v>691</v>
      </c>
      <c r="K196" s="81" t="str">
        <f t="shared" ref="K196:K249" si="7">IF(ISBLANK(B196),"",LOWER(D196)&amp;"."&amp;LOWER(C196)&amp;"@cjd.net")</f>
        <v>alexandra.pourpoint@cjd.net</v>
      </c>
      <c r="L196" s="117" t="s">
        <v>46</v>
      </c>
      <c r="M196" s="19" t="s">
        <v>34</v>
      </c>
    </row>
    <row r="197" spans="2:13" ht="15.75" customHeight="1" x14ac:dyDescent="0.35">
      <c r="B197" s="5" t="str">
        <f t="shared" si="6"/>
        <v>PRENTOUT_Olivier</v>
      </c>
      <c r="C197" s="21" t="s">
        <v>692</v>
      </c>
      <c r="D197" s="50" t="s">
        <v>232</v>
      </c>
      <c r="E197" s="23" t="s">
        <v>693</v>
      </c>
      <c r="F197" s="12"/>
      <c r="G197" s="12"/>
      <c r="H197" s="12"/>
      <c r="I197" s="56" t="s">
        <v>1102</v>
      </c>
      <c r="J197" s="41" t="s">
        <v>694</v>
      </c>
      <c r="K197" s="81" t="str">
        <f t="shared" si="7"/>
        <v>olivier.prentout@cjd.net</v>
      </c>
      <c r="L197" s="115" t="s">
        <v>52</v>
      </c>
      <c r="M197" s="19" t="s">
        <v>34</v>
      </c>
    </row>
    <row r="198" spans="2:13" ht="15.75" customHeight="1" x14ac:dyDescent="0.35">
      <c r="B198" s="5" t="str">
        <f t="shared" si="6"/>
        <v>PRIETO_Bill Noël</v>
      </c>
      <c r="C198" s="35" t="s">
        <v>703</v>
      </c>
      <c r="D198" s="36" t="s">
        <v>704</v>
      </c>
      <c r="E198" s="23" t="s">
        <v>989</v>
      </c>
      <c r="F198" s="12"/>
      <c r="G198" s="12"/>
      <c r="H198" s="12"/>
      <c r="I198" s="37" t="s">
        <v>1103</v>
      </c>
      <c r="J198" s="59" t="s">
        <v>705</v>
      </c>
      <c r="K198" s="81" t="str">
        <f t="shared" si="7"/>
        <v>bill noël.prieto@cjd.net</v>
      </c>
      <c r="L198" s="118" t="s">
        <v>40</v>
      </c>
      <c r="M198" s="19" t="s">
        <v>34</v>
      </c>
    </row>
    <row r="199" spans="2:13" ht="15.75" customHeight="1" x14ac:dyDescent="0.35">
      <c r="B199" s="5" t="str">
        <f t="shared" si="6"/>
        <v>PROUST_Pascale</v>
      </c>
      <c r="C199" s="21" t="s">
        <v>696</v>
      </c>
      <c r="D199" s="50" t="s">
        <v>697</v>
      </c>
      <c r="E199" s="23" t="s">
        <v>698</v>
      </c>
      <c r="F199" s="12"/>
      <c r="G199" s="12"/>
      <c r="H199" s="12"/>
      <c r="I199" s="24" t="s">
        <v>1104</v>
      </c>
      <c r="J199" s="41" t="s">
        <v>699</v>
      </c>
      <c r="K199" s="81" t="str">
        <f t="shared" si="7"/>
        <v>pascale.proust@cjd.net</v>
      </c>
      <c r="L199" s="115" t="s">
        <v>52</v>
      </c>
      <c r="M199" s="19" t="s">
        <v>34</v>
      </c>
    </row>
    <row r="200" spans="2:13" ht="15.75" customHeight="1" x14ac:dyDescent="0.35">
      <c r="B200" s="5" t="str">
        <f t="shared" si="6"/>
        <v>RASSON_ALEXANDRE</v>
      </c>
      <c r="C200" s="62" t="s">
        <v>838</v>
      </c>
      <c r="D200" s="29" t="s">
        <v>959</v>
      </c>
      <c r="E200" s="50" t="s">
        <v>839</v>
      </c>
      <c r="F200" s="31"/>
      <c r="G200" s="31"/>
      <c r="H200" s="31"/>
      <c r="I200" s="33">
        <v>635213203</v>
      </c>
      <c r="J200" s="76" t="s">
        <v>840</v>
      </c>
      <c r="K200" s="81" t="str">
        <f t="shared" si="7"/>
        <v>alexandre.rasson@cjd.net</v>
      </c>
      <c r="L200" s="116" t="s">
        <v>46</v>
      </c>
      <c r="M200" s="19" t="s">
        <v>34</v>
      </c>
    </row>
    <row r="201" spans="2:13" ht="15.75" customHeight="1" x14ac:dyDescent="0.35">
      <c r="B201" s="5" t="str">
        <f t="shared" si="6"/>
        <v>RAY_Sébastien</v>
      </c>
      <c r="C201" s="21" t="s">
        <v>700</v>
      </c>
      <c r="D201" s="25" t="s">
        <v>581</v>
      </c>
      <c r="E201" s="23" t="s">
        <v>701</v>
      </c>
      <c r="F201" s="12"/>
      <c r="G201" s="12"/>
      <c r="H201" s="12"/>
      <c r="I201" s="56" t="s">
        <v>1105</v>
      </c>
      <c r="J201" s="58" t="s">
        <v>702</v>
      </c>
      <c r="K201" s="81" t="str">
        <f t="shared" si="7"/>
        <v>sébastien.ray@cjd.net</v>
      </c>
      <c r="L201" s="117" t="s">
        <v>20</v>
      </c>
      <c r="M201" s="19" t="s">
        <v>34</v>
      </c>
    </row>
    <row r="202" spans="2:13" ht="15.75" customHeight="1" x14ac:dyDescent="0.35">
      <c r="B202" s="5" t="str">
        <f t="shared" si="6"/>
        <v>RAYNAUD_Cédric</v>
      </c>
      <c r="C202" s="62" t="s">
        <v>926</v>
      </c>
      <c r="D202" s="29" t="s">
        <v>706</v>
      </c>
      <c r="E202" s="50" t="s">
        <v>707</v>
      </c>
      <c r="F202" s="31"/>
      <c r="G202" s="31"/>
      <c r="H202" s="31"/>
      <c r="I202" s="33" t="s">
        <v>1106</v>
      </c>
      <c r="J202" s="76" t="s">
        <v>1160</v>
      </c>
      <c r="K202" s="81" t="str">
        <f t="shared" si="7"/>
        <v>cédric.raynaud@cjd.net</v>
      </c>
      <c r="L202" s="116" t="s">
        <v>40</v>
      </c>
      <c r="M202" s="19" t="s">
        <v>34</v>
      </c>
    </row>
    <row r="203" spans="2:13" ht="15.75" customHeight="1" x14ac:dyDescent="0.35">
      <c r="B203" s="5" t="str">
        <f t="shared" si="6"/>
        <v>RENAUD_Jonathan</v>
      </c>
      <c r="C203" s="21" t="s">
        <v>708</v>
      </c>
      <c r="D203" s="50" t="s">
        <v>709</v>
      </c>
      <c r="E203" s="23" t="s">
        <v>710</v>
      </c>
      <c r="F203" s="12"/>
      <c r="G203" s="12"/>
      <c r="H203" s="12"/>
      <c r="I203" s="56" t="s">
        <v>711</v>
      </c>
      <c r="J203" s="41" t="s">
        <v>712</v>
      </c>
      <c r="K203" s="81" t="str">
        <f t="shared" si="7"/>
        <v>jonathan.renaud@cjd.net</v>
      </c>
      <c r="L203" s="115" t="s">
        <v>46</v>
      </c>
      <c r="M203" s="19" t="s">
        <v>34</v>
      </c>
    </row>
    <row r="204" spans="2:13" ht="15.75" customHeight="1" x14ac:dyDescent="0.35">
      <c r="B204" s="5" t="str">
        <f t="shared" si="6"/>
        <v>RENAY_Karine</v>
      </c>
      <c r="C204" s="62" t="s">
        <v>713</v>
      </c>
      <c r="D204" s="29" t="s">
        <v>714</v>
      </c>
      <c r="E204" s="50" t="s">
        <v>715</v>
      </c>
      <c r="F204" s="31"/>
      <c r="G204" s="31"/>
      <c r="H204" s="31"/>
      <c r="I204" s="33" t="s">
        <v>1107</v>
      </c>
      <c r="J204" s="42" t="s">
        <v>716</v>
      </c>
      <c r="K204" s="81" t="str">
        <f t="shared" si="7"/>
        <v>karine.renay@cjd.net</v>
      </c>
      <c r="L204" s="116" t="s">
        <v>39</v>
      </c>
      <c r="M204" s="19" t="s">
        <v>34</v>
      </c>
    </row>
    <row r="205" spans="2:13" ht="15.75" customHeight="1" x14ac:dyDescent="0.35">
      <c r="B205" s="5" t="str">
        <f t="shared" si="6"/>
        <v>RENEUVE_Stéphane</v>
      </c>
      <c r="C205" s="35" t="s">
        <v>717</v>
      </c>
      <c r="D205" s="36" t="s">
        <v>432</v>
      </c>
      <c r="E205" s="23" t="s">
        <v>718</v>
      </c>
      <c r="F205" s="12"/>
      <c r="G205" s="12"/>
      <c r="H205" s="12"/>
      <c r="I205" s="37" t="s">
        <v>719</v>
      </c>
      <c r="J205" s="41" t="s">
        <v>1161</v>
      </c>
      <c r="K205" s="81" t="str">
        <f t="shared" si="7"/>
        <v>stéphane.reneuve@cjd.net</v>
      </c>
      <c r="L205" s="118" t="s">
        <v>46</v>
      </c>
      <c r="M205" s="19" t="s">
        <v>34</v>
      </c>
    </row>
    <row r="206" spans="2:13" ht="15.75" customHeight="1" x14ac:dyDescent="0.35">
      <c r="B206" s="5" t="str">
        <f t="shared" si="6"/>
        <v>REVERS_Yannick</v>
      </c>
      <c r="C206" s="21" t="s">
        <v>720</v>
      </c>
      <c r="D206" s="23" t="s">
        <v>721</v>
      </c>
      <c r="E206" s="50" t="s">
        <v>722</v>
      </c>
      <c r="F206" s="31"/>
      <c r="G206" s="31"/>
      <c r="H206" s="31"/>
      <c r="I206" s="24" t="s">
        <v>1108</v>
      </c>
      <c r="J206" s="41" t="s">
        <v>723</v>
      </c>
      <c r="K206" s="81" t="str">
        <f t="shared" si="7"/>
        <v>yannick.revers@cjd.net</v>
      </c>
      <c r="L206" s="115" t="s">
        <v>52</v>
      </c>
      <c r="M206" s="19" t="s">
        <v>34</v>
      </c>
    </row>
    <row r="207" spans="2:13" ht="15.75" customHeight="1" x14ac:dyDescent="0.35">
      <c r="B207" s="5" t="str">
        <f t="shared" si="6"/>
        <v>REY_Arnaud</v>
      </c>
      <c r="C207" s="62" t="s">
        <v>724</v>
      </c>
      <c r="D207" s="29" t="s">
        <v>184</v>
      </c>
      <c r="E207" s="50" t="s">
        <v>725</v>
      </c>
      <c r="F207" s="31"/>
      <c r="G207" s="31"/>
      <c r="H207" s="31"/>
      <c r="I207" s="33" t="s">
        <v>726</v>
      </c>
      <c r="J207" s="42" t="s">
        <v>727</v>
      </c>
      <c r="K207" s="81" t="str">
        <f t="shared" si="7"/>
        <v>arnaud.rey@cjd.net</v>
      </c>
      <c r="L207" s="116" t="s">
        <v>46</v>
      </c>
      <c r="M207" s="19" t="s">
        <v>34</v>
      </c>
    </row>
    <row r="208" spans="2:13" ht="15.75" customHeight="1" x14ac:dyDescent="0.35">
      <c r="B208" s="5" t="str">
        <f t="shared" si="6"/>
        <v>RIBANO_Benjamin</v>
      </c>
      <c r="C208" s="21" t="s">
        <v>728</v>
      </c>
      <c r="D208" s="23" t="s">
        <v>229</v>
      </c>
      <c r="E208" s="50" t="s">
        <v>729</v>
      </c>
      <c r="F208" s="31"/>
      <c r="G208" s="31"/>
      <c r="H208" s="31"/>
      <c r="I208" s="24" t="s">
        <v>1109</v>
      </c>
      <c r="J208" s="41" t="s">
        <v>730</v>
      </c>
      <c r="K208" s="81" t="str">
        <f t="shared" si="7"/>
        <v>benjamin.ribano@cjd.net</v>
      </c>
      <c r="L208" s="115" t="s">
        <v>39</v>
      </c>
      <c r="M208" s="19" t="s">
        <v>34</v>
      </c>
    </row>
    <row r="209" spans="2:13" ht="15.75" customHeight="1" x14ac:dyDescent="0.35">
      <c r="B209" s="5" t="str">
        <f t="shared" si="6"/>
        <v>RICARD_Nicolas</v>
      </c>
      <c r="C209" s="62" t="s">
        <v>731</v>
      </c>
      <c r="D209" s="22" t="s">
        <v>136</v>
      </c>
      <c r="E209" s="50" t="s">
        <v>732</v>
      </c>
      <c r="F209" s="31"/>
      <c r="G209" s="31"/>
      <c r="H209" s="31"/>
      <c r="I209" s="64" t="s">
        <v>1110</v>
      </c>
      <c r="J209" s="41" t="s">
        <v>733</v>
      </c>
      <c r="K209" s="81" t="str">
        <f t="shared" si="7"/>
        <v>nicolas.ricard@cjd.net</v>
      </c>
      <c r="L209" s="115" t="s">
        <v>40</v>
      </c>
      <c r="M209" s="19" t="s">
        <v>34</v>
      </c>
    </row>
    <row r="210" spans="2:13" ht="15.75" customHeight="1" x14ac:dyDescent="0.35">
      <c r="B210" s="5" t="str">
        <f t="shared" si="6"/>
        <v>RIVAULT_Laurent</v>
      </c>
      <c r="C210" s="48" t="s">
        <v>734</v>
      </c>
      <c r="D210" s="39" t="s">
        <v>188</v>
      </c>
      <c r="E210" s="54" t="s">
        <v>735</v>
      </c>
      <c r="F210" s="12"/>
      <c r="G210" s="12"/>
      <c r="H210" s="12"/>
      <c r="I210" s="37" t="s">
        <v>736</v>
      </c>
      <c r="J210" s="58" t="s">
        <v>737</v>
      </c>
      <c r="K210" s="81" t="str">
        <f t="shared" si="7"/>
        <v>laurent.rivault@cjd.net</v>
      </c>
      <c r="L210" s="118" t="s">
        <v>20</v>
      </c>
      <c r="M210" s="19" t="s">
        <v>34</v>
      </c>
    </row>
    <row r="211" spans="2:13" ht="15.75" customHeight="1" x14ac:dyDescent="0.35">
      <c r="B211" s="5" t="str">
        <f t="shared" si="6"/>
        <v>RIVAULT_Sebastien</v>
      </c>
      <c r="C211" s="21" t="s">
        <v>734</v>
      </c>
      <c r="D211" s="25" t="s">
        <v>570</v>
      </c>
      <c r="E211" s="23" t="s">
        <v>990</v>
      </c>
      <c r="F211" s="12"/>
      <c r="G211" s="12"/>
      <c r="H211" s="12"/>
      <c r="I211" s="56" t="s">
        <v>738</v>
      </c>
      <c r="J211" s="58" t="s">
        <v>1162</v>
      </c>
      <c r="K211" s="81" t="str">
        <f t="shared" si="7"/>
        <v>sebastien.rivault@cjd.net</v>
      </c>
      <c r="L211" s="117" t="s">
        <v>20</v>
      </c>
      <c r="M211" s="19" t="s">
        <v>34</v>
      </c>
    </row>
    <row r="212" spans="2:13" ht="15.75" customHeight="1" x14ac:dyDescent="0.35">
      <c r="B212" s="5" t="str">
        <f t="shared" si="6"/>
        <v>RIVIERE_Maylis</v>
      </c>
      <c r="C212" s="21" t="s">
        <v>739</v>
      </c>
      <c r="D212" s="23" t="s">
        <v>903</v>
      </c>
      <c r="E212" s="22" t="s">
        <v>991</v>
      </c>
      <c r="F212" s="31"/>
      <c r="G212" s="31"/>
      <c r="H212" s="31"/>
      <c r="I212" s="24" t="s">
        <v>1111</v>
      </c>
      <c r="J212" s="41" t="s">
        <v>1163</v>
      </c>
      <c r="K212" s="81" t="str">
        <f t="shared" si="7"/>
        <v>maylis.riviere@cjd.net</v>
      </c>
      <c r="L212" s="115" t="s">
        <v>40</v>
      </c>
      <c r="M212" s="19" t="s">
        <v>34</v>
      </c>
    </row>
    <row r="213" spans="2:13" ht="15.75" customHeight="1" x14ac:dyDescent="0.35">
      <c r="B213" s="5" t="str">
        <f t="shared" si="6"/>
        <v>RIVIERE_Thomas</v>
      </c>
      <c r="C213" s="21" t="s">
        <v>739</v>
      </c>
      <c r="D213" s="23" t="s">
        <v>740</v>
      </c>
      <c r="E213" s="25" t="s">
        <v>741</v>
      </c>
      <c r="F213" s="5"/>
      <c r="G213" s="5"/>
      <c r="H213" s="5"/>
      <c r="I213" s="56" t="s">
        <v>1112</v>
      </c>
      <c r="J213" s="41" t="s">
        <v>742</v>
      </c>
      <c r="K213" s="81" t="str">
        <f t="shared" si="7"/>
        <v>thomas.riviere@cjd.net</v>
      </c>
      <c r="L213" s="115" t="s">
        <v>39</v>
      </c>
      <c r="M213" s="19" t="s">
        <v>34</v>
      </c>
    </row>
    <row r="214" spans="2:13" ht="15.75" customHeight="1" x14ac:dyDescent="0.35">
      <c r="B214" s="5" t="str">
        <f t="shared" si="6"/>
        <v>ROLAIN_Renaud</v>
      </c>
      <c r="C214" s="21" t="s">
        <v>743</v>
      </c>
      <c r="D214" s="25" t="s">
        <v>442</v>
      </c>
      <c r="E214" s="23" t="s">
        <v>744</v>
      </c>
      <c r="F214" s="12"/>
      <c r="G214" s="12"/>
      <c r="H214" s="12"/>
      <c r="I214" s="24" t="s">
        <v>745</v>
      </c>
      <c r="J214" s="41" t="s">
        <v>746</v>
      </c>
      <c r="K214" s="81" t="str">
        <f t="shared" si="7"/>
        <v>renaud.rolain@cjd.net</v>
      </c>
      <c r="L214" s="117" t="s">
        <v>52</v>
      </c>
      <c r="M214" s="19" t="s">
        <v>34</v>
      </c>
    </row>
    <row r="215" spans="2:13" ht="15.75" customHeight="1" x14ac:dyDescent="0.35">
      <c r="B215" s="5" t="str">
        <f t="shared" si="6"/>
        <v>ROTH_Jean Baptiste</v>
      </c>
      <c r="C215" s="35" t="s">
        <v>747</v>
      </c>
      <c r="D215" s="36" t="s">
        <v>16</v>
      </c>
      <c r="E215" s="23" t="s">
        <v>748</v>
      </c>
      <c r="F215" s="12"/>
      <c r="G215" s="12"/>
      <c r="H215" s="12"/>
      <c r="I215" s="37" t="s">
        <v>1113</v>
      </c>
      <c r="J215" s="59" t="s">
        <v>749</v>
      </c>
      <c r="K215" s="81" t="str">
        <f t="shared" si="7"/>
        <v>jean baptiste.roth@cjd.net</v>
      </c>
      <c r="L215" s="118" t="s">
        <v>52</v>
      </c>
      <c r="M215" s="19" t="s">
        <v>34</v>
      </c>
    </row>
    <row r="216" spans="2:13" ht="15.75" customHeight="1" x14ac:dyDescent="0.35">
      <c r="B216" s="5" t="str">
        <f t="shared" si="6"/>
        <v>ROUBY_Jean Brice</v>
      </c>
      <c r="C216" s="48" t="s">
        <v>750</v>
      </c>
      <c r="D216" s="36" t="s">
        <v>751</v>
      </c>
      <c r="E216" s="23" t="s">
        <v>752</v>
      </c>
      <c r="F216" s="12"/>
      <c r="G216" s="12"/>
      <c r="H216" s="12"/>
      <c r="I216" s="37" t="s">
        <v>1114</v>
      </c>
      <c r="J216" s="74" t="s">
        <v>753</v>
      </c>
      <c r="K216" s="81" t="str">
        <f t="shared" si="7"/>
        <v>jean brice.rouby@cjd.net</v>
      </c>
      <c r="L216" s="118" t="s">
        <v>39</v>
      </c>
      <c r="M216" s="19" t="s">
        <v>34</v>
      </c>
    </row>
    <row r="217" spans="2:13" ht="15.75" customHeight="1" x14ac:dyDescent="0.35">
      <c r="B217" s="5" t="str">
        <f t="shared" si="6"/>
        <v>ROUSSEAU_Eleonore</v>
      </c>
      <c r="C217" s="21" t="s">
        <v>927</v>
      </c>
      <c r="D217" s="23" t="s">
        <v>904</v>
      </c>
      <c r="E217" s="22" t="s">
        <v>992</v>
      </c>
      <c r="F217" s="31"/>
      <c r="G217" s="31"/>
      <c r="H217" s="31"/>
      <c r="I217" s="56" t="s">
        <v>1115</v>
      </c>
      <c r="J217" s="41" t="s">
        <v>1164</v>
      </c>
      <c r="K217" s="81" t="str">
        <f t="shared" si="7"/>
        <v>eleonore.rousseau@cjd.net</v>
      </c>
      <c r="L217" s="115" t="s">
        <v>40</v>
      </c>
      <c r="M217" s="19" t="s">
        <v>34</v>
      </c>
    </row>
    <row r="218" spans="2:13" ht="15.75" customHeight="1" x14ac:dyDescent="0.35">
      <c r="B218" s="5" t="str">
        <f t="shared" si="6"/>
        <v>RUMEAU_Francois</v>
      </c>
      <c r="C218" s="35" t="s">
        <v>754</v>
      </c>
      <c r="D218" s="36" t="s">
        <v>253</v>
      </c>
      <c r="E218" s="23" t="s">
        <v>755</v>
      </c>
      <c r="F218" s="12"/>
      <c r="G218" s="12"/>
      <c r="H218" s="12"/>
      <c r="I218" s="56" t="s">
        <v>1116</v>
      </c>
      <c r="J218" s="41" t="s">
        <v>756</v>
      </c>
      <c r="K218" s="81" t="str">
        <f t="shared" si="7"/>
        <v>francois.rumeau@cjd.net</v>
      </c>
      <c r="L218" s="118" t="s">
        <v>39</v>
      </c>
      <c r="M218" s="19" t="s">
        <v>34</v>
      </c>
    </row>
    <row r="219" spans="2:13" ht="15.75" customHeight="1" x14ac:dyDescent="0.35">
      <c r="B219" s="5" t="str">
        <f t="shared" si="6"/>
        <v>SAILLY_Franck</v>
      </c>
      <c r="C219" s="21" t="s">
        <v>757</v>
      </c>
      <c r="D219" s="50" t="s">
        <v>677</v>
      </c>
      <c r="E219" s="23" t="s">
        <v>758</v>
      </c>
      <c r="F219" s="12"/>
      <c r="G219" s="12"/>
      <c r="H219" s="12"/>
      <c r="I219" s="24" t="s">
        <v>1117</v>
      </c>
      <c r="J219" s="41" t="s">
        <v>759</v>
      </c>
      <c r="K219" s="81" t="str">
        <f t="shared" si="7"/>
        <v>franck.sailly@cjd.net</v>
      </c>
      <c r="L219" s="115" t="s">
        <v>52</v>
      </c>
      <c r="M219" s="19" t="s">
        <v>34</v>
      </c>
    </row>
    <row r="220" spans="2:13" ht="15.75" customHeight="1" x14ac:dyDescent="0.35">
      <c r="B220" s="5" t="str">
        <f t="shared" si="6"/>
        <v>SALESSE_Claire</v>
      </c>
      <c r="C220" s="48" t="s">
        <v>928</v>
      </c>
      <c r="D220" s="36" t="s">
        <v>152</v>
      </c>
      <c r="E220" s="23" t="s">
        <v>760</v>
      </c>
      <c r="F220" s="12"/>
      <c r="G220" s="12"/>
      <c r="H220" s="12"/>
      <c r="I220" s="37" t="s">
        <v>1118</v>
      </c>
      <c r="J220" s="59" t="s">
        <v>1165</v>
      </c>
      <c r="K220" s="81" t="str">
        <f t="shared" si="7"/>
        <v>claire.salesse@cjd.net</v>
      </c>
      <c r="L220" s="118" t="s">
        <v>40</v>
      </c>
      <c r="M220" s="19" t="s">
        <v>34</v>
      </c>
    </row>
    <row r="221" spans="2:13" ht="15.75" customHeight="1" x14ac:dyDescent="0.35">
      <c r="B221" s="5" t="str">
        <f t="shared" si="6"/>
        <v>SALLE_Pierre Emmanuel</v>
      </c>
      <c r="C221" s="21" t="s">
        <v>761</v>
      </c>
      <c r="D221" s="25" t="s">
        <v>762</v>
      </c>
      <c r="E221" s="23" t="s">
        <v>741</v>
      </c>
      <c r="F221" s="12"/>
      <c r="G221" s="12"/>
      <c r="H221" s="12"/>
      <c r="I221" s="24" t="s">
        <v>1119</v>
      </c>
      <c r="J221" s="41" t="s">
        <v>763</v>
      </c>
      <c r="K221" s="81" t="str">
        <f t="shared" si="7"/>
        <v>pierre emmanuel.salle@cjd.net</v>
      </c>
      <c r="L221" s="117" t="s">
        <v>52</v>
      </c>
      <c r="M221" s="19" t="s">
        <v>34</v>
      </c>
    </row>
    <row r="222" spans="2:13" ht="15.75" customHeight="1" x14ac:dyDescent="0.35">
      <c r="B222" s="5" t="str">
        <f t="shared" si="6"/>
        <v>SARRION_Fanny</v>
      </c>
      <c r="C222" s="35" t="s">
        <v>929</v>
      </c>
      <c r="D222" s="36" t="s">
        <v>390</v>
      </c>
      <c r="E222" s="23" t="s">
        <v>892</v>
      </c>
      <c r="F222" s="12"/>
      <c r="G222" s="12"/>
      <c r="H222" s="12"/>
      <c r="I222" s="37">
        <v>612321223</v>
      </c>
      <c r="J222" s="59" t="s">
        <v>893</v>
      </c>
      <c r="K222" s="81" t="str">
        <f t="shared" si="7"/>
        <v>fanny.sarrion@cjd.net</v>
      </c>
      <c r="L222" s="118" t="s">
        <v>52</v>
      </c>
      <c r="M222" s="19" t="s">
        <v>34</v>
      </c>
    </row>
    <row r="223" spans="2:13" ht="15.75" customHeight="1" x14ac:dyDescent="0.35">
      <c r="B223" s="5" t="str">
        <f t="shared" si="6"/>
        <v>SAUVION_Christophe</v>
      </c>
      <c r="C223" s="35" t="s">
        <v>764</v>
      </c>
      <c r="D223" s="36" t="s">
        <v>109</v>
      </c>
      <c r="E223" s="23" t="s">
        <v>765</v>
      </c>
      <c r="F223" s="12"/>
      <c r="G223" s="12"/>
      <c r="H223" s="12"/>
      <c r="I223" s="37" t="s">
        <v>766</v>
      </c>
      <c r="J223" s="41" t="s">
        <v>767</v>
      </c>
      <c r="K223" s="81" t="str">
        <f t="shared" si="7"/>
        <v>christophe.sauvion@cjd.net</v>
      </c>
      <c r="L223" s="118" t="s">
        <v>52</v>
      </c>
      <c r="M223" s="19" t="s">
        <v>34</v>
      </c>
    </row>
    <row r="224" spans="2:13" ht="15.75" customHeight="1" x14ac:dyDescent="0.35">
      <c r="B224" s="5" t="str">
        <f t="shared" si="6"/>
        <v>SAUX_Benoit</v>
      </c>
      <c r="C224" s="21" t="s">
        <v>930</v>
      </c>
      <c r="D224" s="23" t="s">
        <v>395</v>
      </c>
      <c r="E224" s="50" t="s">
        <v>993</v>
      </c>
      <c r="F224" s="31"/>
      <c r="G224" s="31"/>
      <c r="H224" s="31"/>
      <c r="I224" s="24" t="s">
        <v>768</v>
      </c>
      <c r="J224" s="41" t="s">
        <v>769</v>
      </c>
      <c r="K224" s="81" t="str">
        <f t="shared" si="7"/>
        <v>benoit.saux@cjd.net</v>
      </c>
      <c r="L224" s="115" t="s">
        <v>20</v>
      </c>
      <c r="M224" s="19" t="s">
        <v>34</v>
      </c>
    </row>
    <row r="225" spans="2:13" ht="15.75" customHeight="1" x14ac:dyDescent="0.35">
      <c r="B225" s="5" t="str">
        <f t="shared" si="6"/>
        <v>SAVIGNARD_Grégory</v>
      </c>
      <c r="C225" s="21" t="s">
        <v>770</v>
      </c>
      <c r="D225" s="50" t="s">
        <v>771</v>
      </c>
      <c r="E225" s="23" t="s">
        <v>772</v>
      </c>
      <c r="F225" s="12"/>
      <c r="G225" s="12"/>
      <c r="H225" s="12"/>
      <c r="I225" s="56" t="s">
        <v>1120</v>
      </c>
      <c r="J225" s="41" t="s">
        <v>773</v>
      </c>
      <c r="K225" s="81" t="str">
        <f t="shared" si="7"/>
        <v>grégory.savignard@cjd.net</v>
      </c>
      <c r="L225" s="115" t="s">
        <v>20</v>
      </c>
      <c r="M225" s="19" t="s">
        <v>34</v>
      </c>
    </row>
    <row r="226" spans="2:13" ht="15.75" customHeight="1" x14ac:dyDescent="0.35">
      <c r="B226" s="5" t="str">
        <f t="shared" si="6"/>
        <v>SENNAVOINE_Julien</v>
      </c>
      <c r="C226" s="21" t="s">
        <v>931</v>
      </c>
      <c r="D226" s="23" t="s">
        <v>398</v>
      </c>
      <c r="E226" s="29" t="s">
        <v>774</v>
      </c>
      <c r="F226" s="60"/>
      <c r="G226" s="60"/>
      <c r="H226" s="60"/>
      <c r="I226" s="56" t="s">
        <v>1121</v>
      </c>
      <c r="J226" s="41" t="s">
        <v>775</v>
      </c>
      <c r="K226" s="81" t="str">
        <f t="shared" si="7"/>
        <v>julien.sennavoine@cjd.net</v>
      </c>
      <c r="L226" s="115" t="s">
        <v>20</v>
      </c>
      <c r="M226" s="19" t="s">
        <v>34</v>
      </c>
    </row>
    <row r="227" spans="2:13" ht="15.75" customHeight="1" x14ac:dyDescent="0.35">
      <c r="B227" s="5" t="str">
        <f t="shared" si="6"/>
        <v>SOUCARET_Ann</v>
      </c>
      <c r="C227" s="21" t="s">
        <v>776</v>
      </c>
      <c r="D227" s="50" t="s">
        <v>777</v>
      </c>
      <c r="E227" s="23" t="s">
        <v>778</v>
      </c>
      <c r="F227" s="12"/>
      <c r="G227" s="12"/>
      <c r="H227" s="12"/>
      <c r="I227" s="56" t="s">
        <v>1122</v>
      </c>
      <c r="J227" s="41" t="s">
        <v>1166</v>
      </c>
      <c r="K227" s="81" t="str">
        <f t="shared" si="7"/>
        <v>ann.soucaret@cjd.net</v>
      </c>
      <c r="L227" s="115" t="s">
        <v>40</v>
      </c>
      <c r="M227" s="19" t="s">
        <v>34</v>
      </c>
    </row>
    <row r="228" spans="2:13" ht="15.75" customHeight="1" x14ac:dyDescent="0.35">
      <c r="B228" s="5" t="str">
        <f t="shared" si="6"/>
        <v>SUPIOT_Emmanuel</v>
      </c>
      <c r="C228" s="21" t="s">
        <v>779</v>
      </c>
      <c r="D228" s="50" t="s">
        <v>214</v>
      </c>
      <c r="E228" s="23" t="s">
        <v>780</v>
      </c>
      <c r="F228" s="12"/>
      <c r="G228" s="12"/>
      <c r="H228" s="12"/>
      <c r="I228" s="56" t="s">
        <v>1123</v>
      </c>
      <c r="J228" s="41" t="s">
        <v>781</v>
      </c>
      <c r="K228" s="81" t="str">
        <f t="shared" si="7"/>
        <v>emmanuel.supiot@cjd.net</v>
      </c>
      <c r="L228" s="115" t="s">
        <v>52</v>
      </c>
      <c r="M228" s="19" t="s">
        <v>34</v>
      </c>
    </row>
    <row r="229" spans="2:13" ht="15.75" customHeight="1" x14ac:dyDescent="0.35">
      <c r="B229" s="5" t="str">
        <f t="shared" si="6"/>
        <v>SZABO_Agnès</v>
      </c>
      <c r="C229" s="21" t="s">
        <v>782</v>
      </c>
      <c r="D229" s="25" t="s">
        <v>783</v>
      </c>
      <c r="E229" s="23" t="s">
        <v>994</v>
      </c>
      <c r="F229" s="12"/>
      <c r="G229" s="12"/>
      <c r="H229" s="12"/>
      <c r="I229" s="24" t="s">
        <v>784</v>
      </c>
      <c r="J229" s="41" t="s">
        <v>1167</v>
      </c>
      <c r="K229" s="81" t="str">
        <f t="shared" si="7"/>
        <v>agnès.szabo@cjd.net</v>
      </c>
      <c r="L229" s="117" t="s">
        <v>20</v>
      </c>
      <c r="M229" s="19" t="s">
        <v>34</v>
      </c>
    </row>
    <row r="230" spans="2:13" ht="15.75" customHeight="1" x14ac:dyDescent="0.35">
      <c r="B230" s="5" t="str">
        <f t="shared" si="6"/>
        <v>TAPIN_Olivier</v>
      </c>
      <c r="C230" s="35" t="s">
        <v>882</v>
      </c>
      <c r="D230" s="36" t="s">
        <v>232</v>
      </c>
      <c r="E230" s="23" t="s">
        <v>883</v>
      </c>
      <c r="F230" s="12"/>
      <c r="G230" s="12"/>
      <c r="H230" s="12"/>
      <c r="I230" s="37">
        <v>673549748</v>
      </c>
      <c r="J230" s="41" t="s">
        <v>884</v>
      </c>
      <c r="K230" s="81" t="str">
        <f t="shared" si="7"/>
        <v>olivier.tapin@cjd.net</v>
      </c>
      <c r="L230" s="118" t="s">
        <v>52</v>
      </c>
      <c r="M230" s="19" t="s">
        <v>34</v>
      </c>
    </row>
    <row r="231" spans="2:13" ht="15.75" customHeight="1" x14ac:dyDescent="0.35">
      <c r="B231" s="5" t="str">
        <f t="shared" si="6"/>
        <v>TARDY_Christine</v>
      </c>
      <c r="C231" s="21" t="s">
        <v>932</v>
      </c>
      <c r="D231" s="23" t="s">
        <v>553</v>
      </c>
      <c r="E231" s="22" t="s">
        <v>995</v>
      </c>
      <c r="F231" s="31"/>
      <c r="G231" s="31"/>
      <c r="H231" s="31"/>
      <c r="I231" s="24" t="s">
        <v>1124</v>
      </c>
      <c r="J231" s="41" t="s">
        <v>1168</v>
      </c>
      <c r="K231" s="81" t="str">
        <f t="shared" si="7"/>
        <v>christine.tardy@cjd.net</v>
      </c>
      <c r="L231" s="115" t="s">
        <v>40</v>
      </c>
      <c r="M231" s="19" t="s">
        <v>34</v>
      </c>
    </row>
    <row r="232" spans="2:13" ht="29" x14ac:dyDescent="0.35">
      <c r="B232" s="5" t="str">
        <f t="shared" si="6"/>
        <v>TESSON RICHEZ_Amandine</v>
      </c>
      <c r="C232" s="62" t="s">
        <v>785</v>
      </c>
      <c r="D232" s="22" t="s">
        <v>786</v>
      </c>
      <c r="E232" s="50" t="s">
        <v>787</v>
      </c>
      <c r="F232" s="31"/>
      <c r="G232" s="31"/>
      <c r="H232" s="31"/>
      <c r="I232" s="34" t="s">
        <v>1125</v>
      </c>
      <c r="J232" s="41" t="s">
        <v>788</v>
      </c>
      <c r="K232" s="81" t="str">
        <f t="shared" si="7"/>
        <v>amandine.tesson richez@cjd.net</v>
      </c>
      <c r="L232" s="116" t="s">
        <v>39</v>
      </c>
      <c r="M232" s="19" t="s">
        <v>34</v>
      </c>
    </row>
    <row r="233" spans="2:13" ht="15.75" customHeight="1" x14ac:dyDescent="0.35">
      <c r="B233" s="5" t="str">
        <f t="shared" si="6"/>
        <v>THILLARD_Denis</v>
      </c>
      <c r="C233" s="28" t="s">
        <v>933</v>
      </c>
      <c r="D233" s="29" t="s">
        <v>333</v>
      </c>
      <c r="E233" s="22" t="s">
        <v>789</v>
      </c>
      <c r="F233" s="31"/>
      <c r="G233" s="31"/>
      <c r="H233" s="31"/>
      <c r="I233" s="33" t="s">
        <v>1126</v>
      </c>
      <c r="J233" s="42" t="s">
        <v>1169</v>
      </c>
      <c r="K233" s="81" t="str">
        <f t="shared" si="7"/>
        <v>denis.thillard@cjd.net</v>
      </c>
      <c r="L233" s="116" t="s">
        <v>40</v>
      </c>
      <c r="M233" s="19" t="s">
        <v>34</v>
      </c>
    </row>
    <row r="234" spans="2:13" ht="15.75" customHeight="1" x14ac:dyDescent="0.35">
      <c r="B234" s="5" t="str">
        <f t="shared" si="6"/>
        <v>TRILLAUD_David</v>
      </c>
      <c r="C234" s="21" t="s">
        <v>790</v>
      </c>
      <c r="D234" s="23" t="s">
        <v>65</v>
      </c>
      <c r="E234" s="25" t="s">
        <v>791</v>
      </c>
      <c r="F234" s="5"/>
      <c r="G234" s="5"/>
      <c r="H234" s="5"/>
      <c r="I234" s="24" t="s">
        <v>792</v>
      </c>
      <c r="J234" s="41" t="s">
        <v>793</v>
      </c>
      <c r="K234" s="81" t="str">
        <f t="shared" si="7"/>
        <v>david.trillaud@cjd.net</v>
      </c>
      <c r="L234" s="115" t="s">
        <v>20</v>
      </c>
      <c r="M234" s="19" t="s">
        <v>34</v>
      </c>
    </row>
    <row r="235" spans="2:13" ht="15.75" customHeight="1" x14ac:dyDescent="0.35">
      <c r="B235" s="5" t="str">
        <f t="shared" si="6"/>
        <v>TURGNE_Pierre</v>
      </c>
      <c r="C235" s="62" t="s">
        <v>794</v>
      </c>
      <c r="D235" s="50" t="s">
        <v>132</v>
      </c>
      <c r="E235" s="22" t="s">
        <v>795</v>
      </c>
      <c r="F235" s="12"/>
      <c r="G235" s="12"/>
      <c r="H235" s="12"/>
      <c r="I235" s="63" t="s">
        <v>796</v>
      </c>
      <c r="J235" s="41" t="s">
        <v>797</v>
      </c>
      <c r="K235" s="81" t="str">
        <f t="shared" si="7"/>
        <v>pierre.turgne@cjd.net</v>
      </c>
      <c r="L235" s="115" t="s">
        <v>46</v>
      </c>
      <c r="M235" s="19" t="s">
        <v>34</v>
      </c>
    </row>
    <row r="236" spans="2:13" ht="15.75" customHeight="1" x14ac:dyDescent="0.35">
      <c r="B236" s="5" t="str">
        <f t="shared" si="6"/>
        <v>VALANCE_Denis</v>
      </c>
      <c r="C236" s="35" t="s">
        <v>960</v>
      </c>
      <c r="D236" s="36" t="s">
        <v>333</v>
      </c>
      <c r="E236" s="23" t="s">
        <v>996</v>
      </c>
      <c r="F236" s="12"/>
      <c r="G236" s="12"/>
      <c r="H236" s="12"/>
      <c r="I236" s="37" t="s">
        <v>1127</v>
      </c>
      <c r="J236" s="41" t="s">
        <v>1170</v>
      </c>
      <c r="K236" s="81" t="str">
        <f t="shared" si="7"/>
        <v>denis.valance@cjd.net</v>
      </c>
      <c r="L236" s="118"/>
      <c r="M236" s="19" t="s">
        <v>34</v>
      </c>
    </row>
    <row r="237" spans="2:13" ht="15.75" customHeight="1" x14ac:dyDescent="0.35">
      <c r="B237" s="5" t="str">
        <f t="shared" si="6"/>
        <v>VALLET_Virginie</v>
      </c>
      <c r="C237" s="62" t="s">
        <v>798</v>
      </c>
      <c r="D237" s="29" t="s">
        <v>799</v>
      </c>
      <c r="E237" s="22" t="s">
        <v>800</v>
      </c>
      <c r="F237" s="12"/>
      <c r="G237" s="12"/>
      <c r="H237" s="12"/>
      <c r="I237" s="33" t="s">
        <v>1128</v>
      </c>
      <c r="J237" s="79" t="s">
        <v>801</v>
      </c>
      <c r="K237" s="81" t="str">
        <f t="shared" si="7"/>
        <v>virginie.vallet@cjd.net</v>
      </c>
      <c r="L237" s="116" t="s">
        <v>39</v>
      </c>
      <c r="M237" s="19" t="s">
        <v>34</v>
      </c>
    </row>
    <row r="238" spans="2:13" ht="15.75" customHeight="1" x14ac:dyDescent="0.35">
      <c r="B238" s="5" t="str">
        <f t="shared" si="6"/>
        <v>VALLET_LAURENT</v>
      </c>
      <c r="C238" s="35" t="s">
        <v>798</v>
      </c>
      <c r="D238" s="36" t="s">
        <v>961</v>
      </c>
      <c r="E238" s="23" t="s">
        <v>852</v>
      </c>
      <c r="F238" s="12"/>
      <c r="G238" s="12"/>
      <c r="H238" s="12"/>
      <c r="I238" s="37">
        <v>682941425</v>
      </c>
      <c r="J238" s="59" t="s">
        <v>853</v>
      </c>
      <c r="K238" s="81" t="str">
        <f t="shared" si="7"/>
        <v>laurent.vallet@cjd.net</v>
      </c>
      <c r="L238" s="118" t="s">
        <v>40</v>
      </c>
      <c r="M238" s="19" t="s">
        <v>34</v>
      </c>
    </row>
    <row r="239" spans="2:13" ht="15.75" customHeight="1" x14ac:dyDescent="0.35">
      <c r="B239" s="5" t="str">
        <f t="shared" si="6"/>
        <v>VALANCE_DENIS</v>
      </c>
      <c r="C239" s="21" t="s">
        <v>960</v>
      </c>
      <c r="D239" s="25" t="s">
        <v>962</v>
      </c>
      <c r="E239" s="23" t="s">
        <v>996</v>
      </c>
      <c r="F239" s="12"/>
      <c r="G239" s="12"/>
      <c r="H239" s="12"/>
      <c r="I239" s="56">
        <v>785569732</v>
      </c>
      <c r="J239" s="58" t="s">
        <v>1170</v>
      </c>
      <c r="K239" s="81" t="str">
        <f t="shared" si="7"/>
        <v>denis.valance@cjd.net</v>
      </c>
      <c r="L239" s="117" t="s">
        <v>52</v>
      </c>
      <c r="M239" s="19" t="s">
        <v>34</v>
      </c>
    </row>
    <row r="240" spans="2:13" ht="15.75" customHeight="1" x14ac:dyDescent="0.35">
      <c r="B240" s="5" t="str">
        <f t="shared" si="6"/>
        <v>VENDITTOZZI_François</v>
      </c>
      <c r="C240" s="21" t="s">
        <v>802</v>
      </c>
      <c r="D240" s="50" t="s">
        <v>803</v>
      </c>
      <c r="E240" s="23" t="s">
        <v>804</v>
      </c>
      <c r="F240" s="12"/>
      <c r="G240" s="12"/>
      <c r="H240" s="12"/>
      <c r="I240" s="56" t="s">
        <v>805</v>
      </c>
      <c r="J240" s="41" t="s">
        <v>806</v>
      </c>
      <c r="K240" s="81" t="str">
        <f t="shared" si="7"/>
        <v>françois.vendittozzi@cjd.net</v>
      </c>
      <c r="L240" s="115" t="s">
        <v>52</v>
      </c>
      <c r="M240" s="19" t="s">
        <v>34</v>
      </c>
    </row>
    <row r="241" spans="2:13" ht="15.75" customHeight="1" x14ac:dyDescent="0.35">
      <c r="B241" s="5" t="str">
        <f t="shared" si="6"/>
        <v>VERGNAUD_Christophe</v>
      </c>
      <c r="C241" s="21" t="s">
        <v>807</v>
      </c>
      <c r="D241" s="25" t="s">
        <v>109</v>
      </c>
      <c r="E241" s="23" t="s">
        <v>808</v>
      </c>
      <c r="F241" s="31"/>
      <c r="G241" s="31"/>
      <c r="H241" s="31"/>
      <c r="I241" s="56" t="s">
        <v>809</v>
      </c>
      <c r="J241" s="41" t="s">
        <v>810</v>
      </c>
      <c r="K241" s="81" t="str">
        <f t="shared" si="7"/>
        <v>christophe.vergnaud@cjd.net</v>
      </c>
      <c r="L241" s="117" t="s">
        <v>20</v>
      </c>
      <c r="M241" s="19" t="s">
        <v>34</v>
      </c>
    </row>
    <row r="242" spans="2:13" ht="15.75" customHeight="1" x14ac:dyDescent="0.35">
      <c r="B242" s="5" t="str">
        <f t="shared" si="6"/>
        <v>VERNAC_Christophe</v>
      </c>
      <c r="C242" s="21" t="s">
        <v>811</v>
      </c>
      <c r="D242" s="23" t="s">
        <v>109</v>
      </c>
      <c r="E242" s="22" t="s">
        <v>812</v>
      </c>
      <c r="F242" s="12"/>
      <c r="G242" s="12"/>
      <c r="H242" s="12"/>
      <c r="I242" s="56" t="s">
        <v>1129</v>
      </c>
      <c r="J242" s="41" t="s">
        <v>813</v>
      </c>
      <c r="K242" s="81" t="str">
        <f t="shared" si="7"/>
        <v>christophe.vernac@cjd.net</v>
      </c>
      <c r="L242" s="115" t="s">
        <v>52</v>
      </c>
      <c r="M242" s="19" t="s">
        <v>34</v>
      </c>
    </row>
    <row r="243" spans="2:13" ht="15.75" customHeight="1" x14ac:dyDescent="0.35">
      <c r="B243" s="5" t="str">
        <f t="shared" si="6"/>
        <v>VERRIEZ_Delphine</v>
      </c>
      <c r="C243" s="21" t="s">
        <v>814</v>
      </c>
      <c r="D243" s="25" t="s">
        <v>815</v>
      </c>
      <c r="E243" s="23" t="s">
        <v>997</v>
      </c>
      <c r="F243" s="12"/>
      <c r="G243" s="12"/>
      <c r="H243" s="12"/>
      <c r="I243" s="24" t="s">
        <v>1130</v>
      </c>
      <c r="J243" s="41" t="s">
        <v>816</v>
      </c>
      <c r="K243" s="81" t="str">
        <f t="shared" si="7"/>
        <v>delphine.verriez@cjd.net</v>
      </c>
      <c r="L243" s="117" t="s">
        <v>52</v>
      </c>
      <c r="M243" s="19" t="s">
        <v>34</v>
      </c>
    </row>
    <row r="244" spans="2:13" ht="15.75" customHeight="1" x14ac:dyDescent="0.35">
      <c r="B244" s="5" t="str">
        <f t="shared" si="6"/>
        <v>VIDAUD_CHRISTOPHE</v>
      </c>
      <c r="C244" s="21" t="s">
        <v>934</v>
      </c>
      <c r="D244" s="50" t="s">
        <v>963</v>
      </c>
      <c r="E244" s="23" t="s">
        <v>863</v>
      </c>
      <c r="F244" s="12"/>
      <c r="G244" s="12"/>
      <c r="H244" s="12"/>
      <c r="I244" s="56" t="s">
        <v>1131</v>
      </c>
      <c r="J244" s="41" t="s">
        <v>864</v>
      </c>
      <c r="K244" s="81" t="str">
        <f t="shared" si="7"/>
        <v>christophe.vidaud@cjd.net</v>
      </c>
      <c r="L244" s="115" t="s">
        <v>39</v>
      </c>
      <c r="M244" s="19" t="s">
        <v>34</v>
      </c>
    </row>
    <row r="245" spans="2:13" ht="15.75" customHeight="1" x14ac:dyDescent="0.35">
      <c r="B245" s="5" t="str">
        <f t="shared" si="6"/>
        <v>VIGNAUD_Juliette</v>
      </c>
      <c r="C245" s="38" t="s">
        <v>817</v>
      </c>
      <c r="D245" s="39" t="s">
        <v>818</v>
      </c>
      <c r="E245" s="23" t="s">
        <v>819</v>
      </c>
      <c r="F245" s="12"/>
      <c r="G245" s="12"/>
      <c r="H245" s="12"/>
      <c r="I245" s="37" t="s">
        <v>1132</v>
      </c>
      <c r="J245" s="42" t="s">
        <v>820</v>
      </c>
      <c r="K245" s="81" t="str">
        <f t="shared" si="7"/>
        <v>juliette.vignaud@cjd.net</v>
      </c>
      <c r="L245" s="116" t="s">
        <v>39</v>
      </c>
      <c r="M245" s="19" t="s">
        <v>34</v>
      </c>
    </row>
    <row r="246" spans="2:13" ht="15.75" customHeight="1" x14ac:dyDescent="0.35">
      <c r="B246" s="5" t="str">
        <f t="shared" si="6"/>
        <v>VILLARD_Stéphanie</v>
      </c>
      <c r="C246" s="62" t="s">
        <v>821</v>
      </c>
      <c r="D246" s="22" t="s">
        <v>221</v>
      </c>
      <c r="E246" s="50" t="s">
        <v>822</v>
      </c>
      <c r="F246" s="12"/>
      <c r="G246" s="12"/>
      <c r="H246" s="12"/>
      <c r="I246" s="63" t="s">
        <v>823</v>
      </c>
      <c r="J246" s="41" t="s">
        <v>824</v>
      </c>
      <c r="K246" s="81" t="str">
        <f t="shared" si="7"/>
        <v>stéphanie.villard@cjd.net</v>
      </c>
      <c r="L246" s="115" t="s">
        <v>39</v>
      </c>
      <c r="M246" s="19" t="s">
        <v>34</v>
      </c>
    </row>
    <row r="247" spans="2:13" ht="15.75" customHeight="1" x14ac:dyDescent="0.35">
      <c r="B247" s="5" t="str">
        <f t="shared" si="6"/>
        <v>VILLAYES_Gilles</v>
      </c>
      <c r="C247" s="35" t="s">
        <v>825</v>
      </c>
      <c r="D247" s="36" t="s">
        <v>695</v>
      </c>
      <c r="E247" s="23" t="s">
        <v>998</v>
      </c>
      <c r="F247" s="12"/>
      <c r="G247" s="12"/>
      <c r="H247" s="12"/>
      <c r="I247" s="37" t="s">
        <v>826</v>
      </c>
      <c r="J247" s="41" t="s">
        <v>1171</v>
      </c>
      <c r="K247" s="81" t="str">
        <f t="shared" si="7"/>
        <v>gilles.villayes@cjd.net</v>
      </c>
      <c r="L247" s="118" t="s">
        <v>20</v>
      </c>
      <c r="M247" s="19" t="s">
        <v>34</v>
      </c>
    </row>
    <row r="248" spans="2:13" ht="15.75" customHeight="1" x14ac:dyDescent="0.35">
      <c r="B248" s="5" t="str">
        <f t="shared" si="6"/>
        <v>VINCENDEAU_Bruno</v>
      </c>
      <c r="C248" s="35" t="s">
        <v>827</v>
      </c>
      <c r="D248" s="36" t="s">
        <v>88</v>
      </c>
      <c r="E248" s="23" t="s">
        <v>828</v>
      </c>
      <c r="F248" s="31"/>
      <c r="G248" s="31"/>
      <c r="H248" s="31"/>
      <c r="I248" s="37" t="s">
        <v>829</v>
      </c>
      <c r="J248" s="41" t="s">
        <v>830</v>
      </c>
      <c r="K248" s="81" t="str">
        <f t="shared" si="7"/>
        <v>bruno.vincendeau@cjd.net</v>
      </c>
      <c r="L248" s="118" t="s">
        <v>46</v>
      </c>
      <c r="M248" s="19" t="s">
        <v>34</v>
      </c>
    </row>
    <row r="249" spans="2:13" ht="15.75" customHeight="1" x14ac:dyDescent="0.35">
      <c r="B249" s="5" t="str">
        <f t="shared" si="6"/>
        <v>WELLER_Alexandre</v>
      </c>
      <c r="C249" s="61" t="s">
        <v>831</v>
      </c>
      <c r="D249" s="29" t="s">
        <v>901</v>
      </c>
      <c r="E249" s="50" t="s">
        <v>832</v>
      </c>
      <c r="F249" s="12"/>
      <c r="G249" s="12"/>
      <c r="H249" s="12"/>
      <c r="I249" s="33" t="s">
        <v>833</v>
      </c>
      <c r="J249" s="76" t="s">
        <v>834</v>
      </c>
      <c r="K249" s="81" t="str">
        <f t="shared" si="7"/>
        <v>alexandre.weller@cjd.net</v>
      </c>
      <c r="L249" s="116" t="s">
        <v>20</v>
      </c>
      <c r="M249" s="19" t="s">
        <v>34</v>
      </c>
    </row>
    <row r="250" spans="2:13" ht="15.75" customHeight="1" x14ac:dyDescent="0.35"/>
    <row r="251" spans="2:13" ht="15.75" customHeight="1" x14ac:dyDescent="0.35"/>
    <row r="252" spans="2:13" ht="15.75" customHeight="1" x14ac:dyDescent="0.35"/>
    <row r="253" spans="2:13" ht="15.75" customHeight="1" x14ac:dyDescent="0.35"/>
    <row r="254" spans="2:13" ht="15.75" customHeight="1" x14ac:dyDescent="0.35"/>
    <row r="255" spans="2:13" ht="15.75" customHeight="1" x14ac:dyDescent="0.35"/>
    <row r="256" spans="2:1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</sheetData>
  <autoFilter ref="B2:M249" xr:uid="{00000000-0009-0000-0000-000001000000}">
    <sortState xmlns:xlrd2="http://schemas.microsoft.com/office/spreadsheetml/2017/richdata2" ref="B3:M249">
      <sortCondition ref="B2:B69"/>
    </sortState>
  </autoFilter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84"/>
  <sheetViews>
    <sheetView showGridLines="0" topLeftCell="C17" zoomScaleNormal="100" workbookViewId="0">
      <selection activeCell="H28" sqref="H28"/>
    </sheetView>
  </sheetViews>
  <sheetFormatPr baseColWidth="10" defaultColWidth="11.25" defaultRowHeight="15" customHeight="1" x14ac:dyDescent="0.35"/>
  <cols>
    <col min="1" max="1" width="2" customWidth="1"/>
    <col min="2" max="2" width="43.5" customWidth="1"/>
    <col min="3" max="3" width="7.25" customWidth="1"/>
    <col min="4" max="4" width="40.33203125" customWidth="1"/>
    <col min="5" max="5" width="10.5" customWidth="1"/>
    <col min="6" max="7" width="7.75" customWidth="1"/>
    <col min="8" max="8" width="18.75" customWidth="1"/>
    <col min="9" max="9" width="22.33203125" customWidth="1"/>
    <col min="10" max="10" width="34.08203125" customWidth="1"/>
    <col min="11" max="12" width="10" customWidth="1"/>
    <col min="13" max="13" width="21.83203125" bestFit="1" customWidth="1"/>
    <col min="14" max="27" width="10" customWidth="1"/>
  </cols>
  <sheetData>
    <row r="1" spans="1:27" ht="16.5" customHeight="1" thickTop="1" thickBot="1" x14ac:dyDescent="0.4">
      <c r="L1" s="65" t="s">
        <v>299</v>
      </c>
      <c r="M1" s="66" t="s">
        <v>1179</v>
      </c>
      <c r="N1" s="66" t="s">
        <v>1175</v>
      </c>
    </row>
    <row r="2" spans="1:27" ht="48.75" customHeight="1" thickTop="1" thickBot="1" x14ac:dyDescent="0.4">
      <c r="D2" s="2" t="s">
        <v>1</v>
      </c>
      <c r="H2" s="4" t="s">
        <v>13</v>
      </c>
      <c r="I2" s="4" t="s">
        <v>14</v>
      </c>
      <c r="L2" s="72" t="s">
        <v>329</v>
      </c>
      <c r="M2" s="73" t="s">
        <v>1172</v>
      </c>
      <c r="N2" s="73" t="s">
        <v>1176</v>
      </c>
    </row>
    <row r="3" spans="1:27" ht="48.75" customHeight="1" thickTop="1" thickBot="1" x14ac:dyDescent="0.4">
      <c r="D3" s="2" t="s">
        <v>18</v>
      </c>
      <c r="H3" s="2">
        <v>210</v>
      </c>
      <c r="I3" s="2">
        <v>250</v>
      </c>
      <c r="L3" s="103" t="s">
        <v>936</v>
      </c>
      <c r="M3" s="67" t="s">
        <v>1180</v>
      </c>
      <c r="N3" s="68" t="s">
        <v>1175</v>
      </c>
    </row>
    <row r="4" spans="1:27" ht="33" customHeight="1" thickTop="1" thickBot="1" x14ac:dyDescent="0.4">
      <c r="D4" s="10"/>
      <c r="H4" s="11"/>
      <c r="I4" s="11"/>
      <c r="L4" s="104" t="s">
        <v>937</v>
      </c>
      <c r="M4" s="69" t="s">
        <v>1173</v>
      </c>
      <c r="N4" s="70" t="s">
        <v>1177</v>
      </c>
    </row>
    <row r="5" spans="1:27" ht="48.75" customHeight="1" thickTop="1" thickBot="1" x14ac:dyDescent="0.4">
      <c r="L5" s="105" t="s">
        <v>938</v>
      </c>
      <c r="M5" s="14" t="s">
        <v>1174</v>
      </c>
      <c r="N5" s="71" t="s">
        <v>1178</v>
      </c>
    </row>
    <row r="6" spans="1:27" ht="48.75" customHeight="1" thickTop="1" x14ac:dyDescent="0.35"/>
    <row r="7" spans="1:27" ht="33" customHeight="1" thickBot="1" x14ac:dyDescent="0.4">
      <c r="A7" s="15"/>
      <c r="B7" s="16" t="s">
        <v>24</v>
      </c>
      <c r="C7" s="16" t="s">
        <v>25</v>
      </c>
      <c r="D7" s="16" t="s">
        <v>26</v>
      </c>
      <c r="E7" s="17" t="s">
        <v>27</v>
      </c>
      <c r="F7" s="16" t="s">
        <v>28</v>
      </c>
      <c r="G7" s="16" t="s">
        <v>29</v>
      </c>
      <c r="H7" s="16" t="s">
        <v>30</v>
      </c>
      <c r="I7" s="16" t="s">
        <v>31</v>
      </c>
      <c r="J7" s="16" t="s">
        <v>32</v>
      </c>
      <c r="K7" s="16" t="s">
        <v>33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8" customHeight="1" thickTop="1" thickBot="1" x14ac:dyDescent="0.4">
      <c r="A8" s="20"/>
      <c r="B8" s="27" t="str">
        <f t="shared" ref="B8:B44" si="0">C8&amp;"_"&amp;D8</f>
        <v>01_PARCOURS JD : VISA - ETCHETO G/TRILLAUD D</v>
      </c>
      <c r="C8" s="106" t="s">
        <v>936</v>
      </c>
      <c r="D8" s="89" t="s">
        <v>1182</v>
      </c>
      <c r="E8" s="67" t="s">
        <v>1180</v>
      </c>
      <c r="F8" s="32" t="s">
        <v>1175</v>
      </c>
      <c r="G8" s="32">
        <v>2</v>
      </c>
      <c r="H8" s="93"/>
      <c r="I8" s="91">
        <v>50</v>
      </c>
      <c r="J8" s="93"/>
      <c r="K8" s="91">
        <f t="shared" ref="K8:K44" si="1">H8+I8+J8</f>
        <v>50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48.75" customHeight="1" thickTop="1" thickBot="1" x14ac:dyDescent="0.4">
      <c r="A9" s="20"/>
      <c r="B9" s="27" t="str">
        <f t="shared" si="0"/>
        <v xml:space="preserve">01_ECOUTE ACTIVE - LEFEBVRE G                                                             </v>
      </c>
      <c r="C9" s="106" t="s">
        <v>936</v>
      </c>
      <c r="D9" s="27" t="s">
        <v>59</v>
      </c>
      <c r="E9" s="67" t="s">
        <v>1180</v>
      </c>
      <c r="F9" s="32" t="s">
        <v>1175</v>
      </c>
      <c r="G9" s="32">
        <v>2</v>
      </c>
      <c r="H9" s="93">
        <v>500</v>
      </c>
      <c r="I9" s="91"/>
      <c r="J9" s="93"/>
      <c r="K9" s="91">
        <f t="shared" si="1"/>
        <v>500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48.75" customHeight="1" thickTop="1" thickBot="1" x14ac:dyDescent="0.4">
      <c r="A10" s="20"/>
      <c r="B10" s="27" t="str">
        <f t="shared" si="0"/>
        <v xml:space="preserve">01_POUVOIR DU CERVEAU - SAEZ J                        </v>
      </c>
      <c r="C10" s="106" t="s">
        <v>936</v>
      </c>
      <c r="D10" s="89" t="s">
        <v>1184</v>
      </c>
      <c r="E10" s="67" t="s">
        <v>1180</v>
      </c>
      <c r="F10" s="32" t="s">
        <v>1175</v>
      </c>
      <c r="G10" s="32">
        <v>2</v>
      </c>
      <c r="H10" s="93">
        <v>500</v>
      </c>
      <c r="I10" s="91"/>
      <c r="J10" s="93"/>
      <c r="K10" s="91">
        <f t="shared" si="1"/>
        <v>500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48.75" customHeight="1" thickTop="1" thickBot="1" x14ac:dyDescent="0.4">
      <c r="A11" s="20"/>
      <c r="B11" s="27" t="str">
        <f t="shared" si="0"/>
        <v>01_DES SOLUTIONS AUX SITUATIONS DE BLOCAGE MANAGERIALES - NAVARRE E</v>
      </c>
      <c r="C11" s="106" t="s">
        <v>936</v>
      </c>
      <c r="D11" s="89" t="s">
        <v>1185</v>
      </c>
      <c r="E11" s="67" t="s">
        <v>1180</v>
      </c>
      <c r="F11" s="32" t="s">
        <v>1175</v>
      </c>
      <c r="G11" s="32">
        <v>2</v>
      </c>
      <c r="H11" s="92">
        <v>500</v>
      </c>
      <c r="I11" s="91"/>
      <c r="J11" s="93"/>
      <c r="K11" s="91">
        <f t="shared" si="1"/>
        <v>500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48.75" customHeight="1" thickTop="1" thickBot="1" x14ac:dyDescent="0.4">
      <c r="A12" s="20"/>
      <c r="B12" s="27" t="str">
        <f t="shared" si="0"/>
        <v>01_STRESS ET BURN OUT DU DIRIGEANT -DUCROS E</v>
      </c>
      <c r="C12" s="106" t="s">
        <v>936</v>
      </c>
      <c r="D12" s="27" t="s">
        <v>91</v>
      </c>
      <c r="E12" s="67" t="s">
        <v>1180</v>
      </c>
      <c r="F12" s="32" t="s">
        <v>1175</v>
      </c>
      <c r="G12" s="32">
        <v>2</v>
      </c>
      <c r="H12" s="93">
        <v>500</v>
      </c>
      <c r="I12" s="91"/>
      <c r="J12" s="93"/>
      <c r="K12" s="91">
        <f t="shared" si="1"/>
        <v>500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48.75" customHeight="1" thickTop="1" thickBot="1" x14ac:dyDescent="0.4">
      <c r="A13" s="20"/>
      <c r="B13" s="27" t="str">
        <f t="shared" si="0"/>
        <v>01_ENEAGRAMME 2 - MOUNIER X</v>
      </c>
      <c r="C13" s="106" t="s">
        <v>936</v>
      </c>
      <c r="D13" s="89" t="s">
        <v>1183</v>
      </c>
      <c r="E13" s="67" t="s">
        <v>1180</v>
      </c>
      <c r="F13" s="32" t="s">
        <v>1175</v>
      </c>
      <c r="G13" s="32">
        <v>2</v>
      </c>
      <c r="H13" s="93">
        <v>500</v>
      </c>
      <c r="I13" s="91"/>
      <c r="J13" s="93"/>
      <c r="K13" s="91">
        <f t="shared" si="1"/>
        <v>500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13" customFormat="1" ht="48.75" customHeight="1" thickTop="1" thickBot="1" x14ac:dyDescent="0.4">
      <c r="A14" s="20"/>
      <c r="B14" s="27" t="str">
        <f t="shared" si="0"/>
        <v>01_L'IMPROVISATION THEATRALE- NOGUES C</v>
      </c>
      <c r="C14" s="106" t="s">
        <v>936</v>
      </c>
      <c r="D14" s="89" t="s">
        <v>1186</v>
      </c>
      <c r="E14" s="67" t="s">
        <v>1180</v>
      </c>
      <c r="F14" s="32" t="s">
        <v>1175</v>
      </c>
      <c r="G14" s="32">
        <v>2</v>
      </c>
      <c r="H14" s="93">
        <v>500</v>
      </c>
      <c r="I14" s="91"/>
      <c r="J14" s="93"/>
      <c r="K14" s="91">
        <f t="shared" ref="K14" si="2">H14+I14+J14</f>
        <v>500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13" customFormat="1" ht="48.75" customHeight="1" thickTop="1" thickBot="1" x14ac:dyDescent="0.4">
      <c r="A15" s="20"/>
      <c r="B15" s="27" t="str">
        <f t="shared" si="0"/>
        <v>01_PARCOURS JD : APPRENDRE A APPRENDRE -TRILLAUD D</v>
      </c>
      <c r="C15" s="106" t="s">
        <v>936</v>
      </c>
      <c r="D15" s="89" t="s">
        <v>1193</v>
      </c>
      <c r="E15" s="67" t="s">
        <v>1180</v>
      </c>
      <c r="F15" s="32" t="s">
        <v>1175</v>
      </c>
      <c r="G15" s="32">
        <v>2</v>
      </c>
      <c r="H15" s="93"/>
      <c r="I15" s="91">
        <v>50</v>
      </c>
      <c r="J15" s="93"/>
      <c r="K15" s="91">
        <f t="shared" ref="K15" si="3">H15+I15+J15</f>
        <v>50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48.75" customHeight="1" thickTop="1" thickBot="1" x14ac:dyDescent="0.4">
      <c r="A16" s="20"/>
      <c r="B16" s="27" t="str">
        <f t="shared" si="0"/>
        <v>01_PARCOURS Solidarité JD : GAD Groupe d'Aide à la Décision</v>
      </c>
      <c r="C16" s="106" t="s">
        <v>936</v>
      </c>
      <c r="D16" s="89" t="s">
        <v>1181</v>
      </c>
      <c r="E16" s="67" t="s">
        <v>1180</v>
      </c>
      <c r="F16" s="32" t="s">
        <v>1175</v>
      </c>
      <c r="G16" s="32">
        <v>2</v>
      </c>
      <c r="H16" s="93"/>
      <c r="I16" s="91">
        <v>50</v>
      </c>
      <c r="J16" s="93"/>
      <c r="K16" s="91">
        <f t="shared" si="1"/>
        <v>50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6.5" thickTop="1" thickBot="1" x14ac:dyDescent="0.4">
      <c r="A17" s="20"/>
      <c r="B17" s="27" t="str">
        <f t="shared" si="0"/>
        <v>03_ENEAGRAMME 1 - MOUNIER X</v>
      </c>
      <c r="C17" s="107" t="s">
        <v>937</v>
      </c>
      <c r="D17" s="27" t="s">
        <v>105</v>
      </c>
      <c r="E17" s="69" t="s">
        <v>1173</v>
      </c>
      <c r="F17" s="40" t="s">
        <v>1177</v>
      </c>
      <c r="G17" s="40">
        <v>2</v>
      </c>
      <c r="H17" s="93">
        <v>500</v>
      </c>
      <c r="I17" s="91"/>
      <c r="J17" s="93"/>
      <c r="K17" s="91">
        <f t="shared" si="1"/>
        <v>500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32" thickTop="1" thickBot="1" x14ac:dyDescent="0.4">
      <c r="A18" s="20"/>
      <c r="B18" s="27" t="str">
        <f t="shared" si="0"/>
        <v xml:space="preserve">03_MANAGER ET ACCOMPAGNER VOS EQUIPES A DISTANCE -DUCROS E                 </v>
      </c>
      <c r="C18" s="107" t="s">
        <v>937</v>
      </c>
      <c r="D18" s="89" t="s">
        <v>1187</v>
      </c>
      <c r="E18" s="69" t="s">
        <v>1173</v>
      </c>
      <c r="F18" s="40" t="s">
        <v>1177</v>
      </c>
      <c r="G18" s="40">
        <v>2</v>
      </c>
      <c r="H18" s="93">
        <v>500</v>
      </c>
      <c r="I18" s="91"/>
      <c r="J18" s="93"/>
      <c r="K18" s="91">
        <f t="shared" si="1"/>
        <v>500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32" thickTop="1" thickBot="1" x14ac:dyDescent="0.4">
      <c r="A19" s="20"/>
      <c r="B19" s="27" t="str">
        <f t="shared" si="0"/>
        <v>03_LA BOUSSOLE DU DEVELOPPEMENT PERSONNEL- SUTEAU/BOUDEAU</v>
      </c>
      <c r="C19" s="107" t="s">
        <v>937</v>
      </c>
      <c r="D19" s="89" t="s">
        <v>1188</v>
      </c>
      <c r="E19" s="69" t="s">
        <v>1173</v>
      </c>
      <c r="F19" s="40" t="s">
        <v>1177</v>
      </c>
      <c r="G19" s="40">
        <v>2</v>
      </c>
      <c r="H19" s="92">
        <v>400</v>
      </c>
      <c r="I19" s="91"/>
      <c r="J19" s="93"/>
      <c r="K19" s="91">
        <f t="shared" si="1"/>
        <v>400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27" customHeight="1" thickTop="1" thickBot="1" x14ac:dyDescent="0.4">
      <c r="A20" s="20"/>
      <c r="B20" s="27" t="str">
        <f t="shared" si="0"/>
        <v>03_PARCOURS JD : FACILE Les intelligences collectives -CHAVENEAU M</v>
      </c>
      <c r="C20" s="107" t="s">
        <v>937</v>
      </c>
      <c r="D20" s="89" t="s">
        <v>1192</v>
      </c>
      <c r="E20" s="69" t="s">
        <v>1173</v>
      </c>
      <c r="F20" s="40" t="s">
        <v>1177</v>
      </c>
      <c r="G20" s="40">
        <v>2</v>
      </c>
      <c r="H20" s="93"/>
      <c r="I20" s="91">
        <v>50</v>
      </c>
      <c r="J20" s="93"/>
      <c r="K20" s="91">
        <f t="shared" si="1"/>
        <v>50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13" customFormat="1" ht="33" customHeight="1" thickTop="1" thickBot="1" x14ac:dyDescent="0.4">
      <c r="A21" s="20"/>
      <c r="B21" s="27" t="str">
        <f t="shared" ref="B21" si="4">C21&amp;"_"&amp;D21</f>
        <v>03_ASSERTIVITE - LEFEBVRE G</v>
      </c>
      <c r="C21" s="107" t="s">
        <v>937</v>
      </c>
      <c r="D21" s="89" t="s">
        <v>1189</v>
      </c>
      <c r="E21" s="69" t="s">
        <v>1173</v>
      </c>
      <c r="F21" s="40" t="s">
        <v>1177</v>
      </c>
      <c r="G21" s="40">
        <v>2</v>
      </c>
      <c r="H21" s="93">
        <v>500</v>
      </c>
      <c r="I21" s="91"/>
      <c r="J21" s="93"/>
      <c r="K21" s="91">
        <f t="shared" ref="K21" si="5">H21+I21+J21</f>
        <v>500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33" customHeight="1" thickTop="1" thickBot="1" x14ac:dyDescent="0.4">
      <c r="A22" s="20"/>
      <c r="B22" s="27" t="str">
        <f t="shared" si="0"/>
        <v>03_SERENITE ARTS MARTIAUX - OBADIA N</v>
      </c>
      <c r="C22" s="107" t="s">
        <v>937</v>
      </c>
      <c r="D22" s="27" t="s">
        <v>96</v>
      </c>
      <c r="E22" s="69" t="s">
        <v>1173</v>
      </c>
      <c r="F22" s="40" t="s">
        <v>1177</v>
      </c>
      <c r="G22" s="40">
        <v>2</v>
      </c>
      <c r="H22" s="93">
        <v>500</v>
      </c>
      <c r="I22" s="91"/>
      <c r="J22" s="93"/>
      <c r="K22" s="91">
        <f t="shared" si="1"/>
        <v>500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33" customHeight="1" thickTop="1" thickBot="1" x14ac:dyDescent="0.4">
      <c r="A23" s="20"/>
      <c r="B23" s="27" t="str">
        <f t="shared" si="0"/>
        <v>03_IMPROVISATION THEATRALE - NOGUES C</v>
      </c>
      <c r="C23" s="107" t="s">
        <v>937</v>
      </c>
      <c r="D23" s="27" t="s">
        <v>110</v>
      </c>
      <c r="E23" s="69" t="s">
        <v>1173</v>
      </c>
      <c r="F23" s="40" t="s">
        <v>1177</v>
      </c>
      <c r="G23" s="40">
        <v>2</v>
      </c>
      <c r="H23" s="93">
        <v>500</v>
      </c>
      <c r="I23" s="91"/>
      <c r="J23" s="93"/>
      <c r="K23" s="91">
        <f t="shared" si="1"/>
        <v>500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33" customHeight="1" thickTop="1" thickBot="1" x14ac:dyDescent="0.4">
      <c r="A24" s="20"/>
      <c r="B24" s="27" t="str">
        <f t="shared" si="0"/>
        <v>03_MEDITATION MIEUX ETRE POUR MIEUX MANAGER - LEENART M</v>
      </c>
      <c r="C24" s="107" t="s">
        <v>937</v>
      </c>
      <c r="D24" s="27" t="s">
        <v>233</v>
      </c>
      <c r="E24" s="69" t="s">
        <v>1173</v>
      </c>
      <c r="F24" s="40" t="s">
        <v>1177</v>
      </c>
      <c r="G24" s="40">
        <v>2</v>
      </c>
      <c r="H24" s="93">
        <v>500</v>
      </c>
      <c r="I24" s="91"/>
      <c r="J24" s="93"/>
      <c r="K24" s="91">
        <f t="shared" si="1"/>
        <v>500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33" customHeight="1" thickTop="1" thickBot="1" x14ac:dyDescent="0.4">
      <c r="A25" s="20"/>
      <c r="B25" s="27" t="str">
        <f t="shared" si="0"/>
        <v>04_DEFENDEZ VOS MARGES - GENIN N</v>
      </c>
      <c r="C25" s="108" t="s">
        <v>938</v>
      </c>
      <c r="D25" s="89" t="s">
        <v>122</v>
      </c>
      <c r="E25" s="14" t="s">
        <v>1174</v>
      </c>
      <c r="F25" s="71" t="s">
        <v>1178</v>
      </c>
      <c r="G25" s="44">
        <v>2</v>
      </c>
      <c r="H25" s="93">
        <v>500</v>
      </c>
      <c r="I25" s="91"/>
      <c r="J25" s="93"/>
      <c r="K25" s="91">
        <f t="shared" si="1"/>
        <v>500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33" customHeight="1" thickTop="1" thickBot="1" x14ac:dyDescent="0.4">
      <c r="A26" s="20"/>
      <c r="B26" s="27" t="str">
        <f t="shared" si="0"/>
        <v>04_ENEAGRAMME 1 - MOUNIER X</v>
      </c>
      <c r="C26" s="108" t="s">
        <v>938</v>
      </c>
      <c r="D26" s="27" t="s">
        <v>105</v>
      </c>
      <c r="E26" s="14" t="s">
        <v>1174</v>
      </c>
      <c r="F26" s="71" t="s">
        <v>1178</v>
      </c>
      <c r="G26" s="44">
        <v>2</v>
      </c>
      <c r="H26" s="93">
        <v>500</v>
      </c>
      <c r="I26" s="91"/>
      <c r="J26" s="93"/>
      <c r="K26" s="91">
        <f t="shared" si="1"/>
        <v>500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33" customHeight="1" thickTop="1" thickBot="1" x14ac:dyDescent="0.4">
      <c r="A27" s="20"/>
      <c r="B27" s="27" t="str">
        <f t="shared" si="0"/>
        <v>04_DEFINIR SA VISION D'ENTREPRISE ET TROUVER DES VOIES DE DEV - ETCHETO G</v>
      </c>
      <c r="C27" s="108" t="s">
        <v>938</v>
      </c>
      <c r="D27" s="89" t="s">
        <v>1191</v>
      </c>
      <c r="E27" s="14" t="s">
        <v>1174</v>
      </c>
      <c r="F27" s="71" t="s">
        <v>1178</v>
      </c>
      <c r="G27" s="44">
        <v>2</v>
      </c>
      <c r="H27" s="93">
        <v>100</v>
      </c>
      <c r="I27" s="91"/>
      <c r="J27" s="93"/>
      <c r="K27" s="91">
        <f t="shared" si="1"/>
        <v>100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48.75" customHeight="1" thickTop="1" thickBot="1" x14ac:dyDescent="0.4">
      <c r="A28" s="20"/>
      <c r="B28" s="27" t="str">
        <f t="shared" si="0"/>
        <v xml:space="preserve">04_LA STRATEGIE DES POINTS FORTS - BRISEBOURG J                            </v>
      </c>
      <c r="C28" s="108" t="s">
        <v>938</v>
      </c>
      <c r="D28" s="27" t="s">
        <v>281</v>
      </c>
      <c r="E28" s="14" t="s">
        <v>1174</v>
      </c>
      <c r="F28" s="71" t="s">
        <v>1178</v>
      </c>
      <c r="G28" s="44">
        <v>2</v>
      </c>
      <c r="H28" s="93">
        <v>500</v>
      </c>
      <c r="I28" s="91"/>
      <c r="J28" s="93"/>
      <c r="K28" s="91">
        <f t="shared" si="1"/>
        <v>500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48.75" customHeight="1" thickTop="1" thickBot="1" x14ac:dyDescent="0.4">
      <c r="A29" s="20"/>
      <c r="B29" s="27" t="str">
        <f t="shared" si="0"/>
        <v>04_PRISE DE PAROLE EN PUBLIC  - LUROL JF</v>
      </c>
      <c r="C29" s="108" t="s">
        <v>938</v>
      </c>
      <c r="D29" s="27" t="s">
        <v>283</v>
      </c>
      <c r="E29" s="14" t="s">
        <v>1174</v>
      </c>
      <c r="F29" s="71" t="s">
        <v>1178</v>
      </c>
      <c r="G29" s="44">
        <v>2</v>
      </c>
      <c r="H29" s="93">
        <v>500</v>
      </c>
      <c r="I29" s="91"/>
      <c r="J29" s="93"/>
      <c r="K29" s="91">
        <f t="shared" si="1"/>
        <v>500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48.75" customHeight="1" thickTop="1" thickBot="1" x14ac:dyDescent="0.4">
      <c r="A30" s="20"/>
      <c r="B30" s="27" t="str">
        <f t="shared" si="0"/>
        <v xml:space="preserve">04_ECOUTE ACTIVE - LEFEBVRE G                                                             </v>
      </c>
      <c r="C30" s="108" t="s">
        <v>938</v>
      </c>
      <c r="D30" s="27" t="s">
        <v>59</v>
      </c>
      <c r="E30" s="14" t="s">
        <v>1174</v>
      </c>
      <c r="F30" s="71" t="s">
        <v>1178</v>
      </c>
      <c r="G30" s="44">
        <v>2</v>
      </c>
      <c r="H30" s="93">
        <v>500</v>
      </c>
      <c r="I30" s="91"/>
      <c r="J30" s="93"/>
      <c r="K30" s="91">
        <f t="shared" si="1"/>
        <v>500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48.75" customHeight="1" thickTop="1" thickBot="1" x14ac:dyDescent="0.4">
      <c r="A31" s="20"/>
      <c r="B31" s="27" t="str">
        <f t="shared" si="0"/>
        <v>04_IMPROVISATION THEATRALE - NOGUES C</v>
      </c>
      <c r="C31" s="108" t="s">
        <v>938</v>
      </c>
      <c r="D31" s="27" t="s">
        <v>110</v>
      </c>
      <c r="E31" s="14" t="s">
        <v>1174</v>
      </c>
      <c r="F31" s="71" t="s">
        <v>1178</v>
      </c>
      <c r="G31" s="44">
        <v>2</v>
      </c>
      <c r="H31" s="93">
        <v>500</v>
      </c>
      <c r="I31" s="91"/>
      <c r="J31" s="93"/>
      <c r="K31" s="91">
        <f t="shared" si="1"/>
        <v>500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5.75" customHeight="1" thickTop="1" thickBot="1" x14ac:dyDescent="0.4">
      <c r="A32" s="20"/>
      <c r="B32" s="27" t="str">
        <f t="shared" si="0"/>
        <v xml:space="preserve">C1_ECOUTE ACTIVE - LEFEBVRE G                                                             </v>
      </c>
      <c r="C32" s="47" t="s">
        <v>299</v>
      </c>
      <c r="D32" s="27" t="s">
        <v>59</v>
      </c>
      <c r="E32" s="66" t="s">
        <v>1179</v>
      </c>
      <c r="F32" s="49" t="s">
        <v>1175</v>
      </c>
      <c r="G32" s="49">
        <v>2</v>
      </c>
      <c r="H32" s="93">
        <v>500</v>
      </c>
      <c r="I32" s="91"/>
      <c r="J32" s="93"/>
      <c r="K32" s="91">
        <f t="shared" si="1"/>
        <v>500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5.75" customHeight="1" thickTop="1" thickBot="1" x14ac:dyDescent="0.4">
      <c r="A33" s="20"/>
      <c r="B33" s="27" t="str">
        <f t="shared" si="0"/>
        <v xml:space="preserve">C1_MIND MAPPING ET MEMOIRE -PAVAGEAU L                              </v>
      </c>
      <c r="C33" s="47" t="s">
        <v>299</v>
      </c>
      <c r="D33" s="27" t="s">
        <v>138</v>
      </c>
      <c r="E33" s="66" t="s">
        <v>1179</v>
      </c>
      <c r="F33" s="49" t="s">
        <v>1175</v>
      </c>
      <c r="G33" s="49">
        <v>2</v>
      </c>
      <c r="H33" s="93">
        <v>500</v>
      </c>
      <c r="I33" s="91"/>
      <c r="J33" s="93"/>
      <c r="K33" s="91">
        <f t="shared" si="1"/>
        <v>500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5.75" customHeight="1" thickTop="1" thickBot="1" x14ac:dyDescent="0.4">
      <c r="A34" s="20"/>
      <c r="B34" s="27" t="str">
        <f t="shared" si="0"/>
        <v xml:space="preserve">C1_POUVOIR DU CERVEAU - SAEZ J                        </v>
      </c>
      <c r="C34" s="47" t="s">
        <v>299</v>
      </c>
      <c r="D34" s="89" t="s">
        <v>1184</v>
      </c>
      <c r="E34" s="66" t="s">
        <v>1179</v>
      </c>
      <c r="F34" s="49" t="s">
        <v>1175</v>
      </c>
      <c r="G34" s="49">
        <v>2</v>
      </c>
      <c r="H34" s="92">
        <v>500</v>
      </c>
      <c r="I34" s="91"/>
      <c r="J34" s="93"/>
      <c r="K34" s="91">
        <f t="shared" si="1"/>
        <v>500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15.75" customHeight="1" thickTop="1" thickBot="1" x14ac:dyDescent="0.4">
      <c r="A35" s="20"/>
      <c r="B35" s="27" t="str">
        <f t="shared" si="0"/>
        <v>C1_STRESS ET BURN OUT DU DIRIGEANT -DUCROS E</v>
      </c>
      <c r="C35" s="47" t="s">
        <v>299</v>
      </c>
      <c r="D35" s="27" t="s">
        <v>91</v>
      </c>
      <c r="E35" s="66" t="s">
        <v>1179</v>
      </c>
      <c r="F35" s="49" t="s">
        <v>1175</v>
      </c>
      <c r="G35" s="49">
        <v>2</v>
      </c>
      <c r="H35" s="92">
        <v>500</v>
      </c>
      <c r="I35" s="91"/>
      <c r="J35" s="93"/>
      <c r="K35" s="91">
        <f t="shared" si="1"/>
        <v>500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5.75" customHeight="1" thickTop="1" thickBot="1" x14ac:dyDescent="0.4">
      <c r="A36" s="20"/>
      <c r="B36" s="27" t="str">
        <f t="shared" si="0"/>
        <v>C1_ENEAGRAMME 1 - MOUNIER X</v>
      </c>
      <c r="C36" s="47" t="s">
        <v>299</v>
      </c>
      <c r="D36" s="27" t="s">
        <v>105</v>
      </c>
      <c r="E36" s="66" t="s">
        <v>1179</v>
      </c>
      <c r="F36" s="49" t="s">
        <v>1175</v>
      </c>
      <c r="G36" s="49">
        <v>2</v>
      </c>
      <c r="H36" s="92">
        <v>500</v>
      </c>
      <c r="I36" s="91"/>
      <c r="J36" s="93"/>
      <c r="K36" s="91">
        <f t="shared" si="1"/>
        <v>500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5.75" customHeight="1" thickTop="1" thickBot="1" x14ac:dyDescent="0.4">
      <c r="A37" s="20"/>
      <c r="B37" s="27" t="str">
        <f t="shared" si="0"/>
        <v>C1_IMPROVISATION THEATRALE - NOGUES C</v>
      </c>
      <c r="C37" s="47" t="s">
        <v>299</v>
      </c>
      <c r="D37" s="27" t="s">
        <v>110</v>
      </c>
      <c r="E37" s="66" t="s">
        <v>1179</v>
      </c>
      <c r="F37" s="49" t="s">
        <v>1175</v>
      </c>
      <c r="G37" s="49">
        <v>2</v>
      </c>
      <c r="H37" s="92">
        <v>500</v>
      </c>
      <c r="I37" s="91"/>
      <c r="J37" s="93"/>
      <c r="K37" s="91">
        <f t="shared" si="1"/>
        <v>500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5.75" customHeight="1" thickTop="1" thickBot="1" x14ac:dyDescent="0.4">
      <c r="A38" s="20"/>
      <c r="B38" s="27" t="str">
        <f t="shared" si="0"/>
        <v>C2_ENEAGRAMME 1 - MOUNIER X</v>
      </c>
      <c r="C38" s="52" t="s">
        <v>329</v>
      </c>
      <c r="D38" s="27" t="s">
        <v>105</v>
      </c>
      <c r="E38" s="73" t="s">
        <v>1172</v>
      </c>
      <c r="F38" s="53" t="s">
        <v>1177</v>
      </c>
      <c r="G38" s="53">
        <v>2</v>
      </c>
      <c r="H38" s="93">
        <v>500</v>
      </c>
      <c r="I38" s="93"/>
      <c r="J38" s="93"/>
      <c r="K38" s="91">
        <f t="shared" si="1"/>
        <v>500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5.75" customHeight="1" thickTop="1" thickBot="1" x14ac:dyDescent="0.4">
      <c r="A39" s="20"/>
      <c r="B39" s="27" t="str">
        <f t="shared" si="0"/>
        <v>C2_MANAGEMENT GESTION D'EQUIPE - LEFEBVRE G</v>
      </c>
      <c r="C39" s="52" t="s">
        <v>329</v>
      </c>
      <c r="D39" s="89" t="s">
        <v>1190</v>
      </c>
      <c r="E39" s="73" t="s">
        <v>1172</v>
      </c>
      <c r="F39" s="53" t="s">
        <v>1177</v>
      </c>
      <c r="G39" s="53">
        <v>2</v>
      </c>
      <c r="H39" s="93">
        <v>500</v>
      </c>
      <c r="I39" s="91"/>
      <c r="J39" s="93"/>
      <c r="K39" s="91">
        <f t="shared" si="1"/>
        <v>500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5.75" customHeight="1" thickTop="1" thickBot="1" x14ac:dyDescent="0.4">
      <c r="A40" s="20"/>
      <c r="B40" s="27" t="str">
        <f t="shared" si="0"/>
        <v xml:space="preserve">C2_MANAGER ET ACCOMPAGNER VOS EQUIPES A DISTANCE -DUCROS E                 </v>
      </c>
      <c r="C40" s="52" t="s">
        <v>329</v>
      </c>
      <c r="D40" s="89" t="s">
        <v>1187</v>
      </c>
      <c r="E40" s="73" t="s">
        <v>1172</v>
      </c>
      <c r="F40" s="53" t="s">
        <v>1177</v>
      </c>
      <c r="G40" s="53">
        <v>2</v>
      </c>
      <c r="H40" s="92">
        <v>500</v>
      </c>
      <c r="I40" s="91"/>
      <c r="J40" s="93"/>
      <c r="K40" s="91">
        <f t="shared" si="1"/>
        <v>500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5.75" customHeight="1" thickTop="1" thickBot="1" x14ac:dyDescent="0.4">
      <c r="A41" s="20"/>
      <c r="B41" s="27" t="str">
        <f t="shared" si="0"/>
        <v>C2_PARCOURS JD : FACILE Les intelligences collectives -CHAVENEAU M</v>
      </c>
      <c r="C41" s="52" t="s">
        <v>329</v>
      </c>
      <c r="D41" s="89" t="s">
        <v>1192</v>
      </c>
      <c r="E41" s="73" t="s">
        <v>1172</v>
      </c>
      <c r="F41" s="53" t="s">
        <v>1177</v>
      </c>
      <c r="G41" s="53">
        <v>2</v>
      </c>
      <c r="H41" s="93"/>
      <c r="I41" s="91">
        <v>50</v>
      </c>
      <c r="J41" s="93"/>
      <c r="K41" s="91">
        <f t="shared" si="1"/>
        <v>50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5.75" customHeight="1" thickTop="1" thickBot="1" x14ac:dyDescent="0.4">
      <c r="A42" s="20"/>
      <c r="B42" s="27" t="str">
        <f t="shared" si="0"/>
        <v>C2_SERENITE ARTS MARTIAUX - OBADIA N</v>
      </c>
      <c r="C42" s="52" t="s">
        <v>329</v>
      </c>
      <c r="D42" s="27" t="s">
        <v>96</v>
      </c>
      <c r="E42" s="73" t="s">
        <v>1172</v>
      </c>
      <c r="F42" s="53" t="s">
        <v>1177</v>
      </c>
      <c r="G42" s="53">
        <v>2</v>
      </c>
      <c r="H42" s="92">
        <v>500</v>
      </c>
      <c r="I42" s="91"/>
      <c r="J42" s="93"/>
      <c r="K42" s="91">
        <f t="shared" si="1"/>
        <v>500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5.75" customHeight="1" thickTop="1" thickBot="1" x14ac:dyDescent="0.4">
      <c r="A43" s="20"/>
      <c r="B43" s="27" t="str">
        <f t="shared" si="0"/>
        <v>C2_IMPROVISATION THEATRALE - NOGUES C</v>
      </c>
      <c r="C43" s="52" t="s">
        <v>329</v>
      </c>
      <c r="D43" s="27" t="s">
        <v>110</v>
      </c>
      <c r="E43" s="73" t="s">
        <v>1172</v>
      </c>
      <c r="F43" s="53" t="s">
        <v>1177</v>
      </c>
      <c r="G43" s="53">
        <v>2</v>
      </c>
      <c r="H43" s="93">
        <v>500</v>
      </c>
      <c r="I43" s="91"/>
      <c r="J43" s="93"/>
      <c r="K43" s="91">
        <f t="shared" si="1"/>
        <v>500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5.75" customHeight="1" thickTop="1" thickBot="1" x14ac:dyDescent="0.4">
      <c r="A44" s="20"/>
      <c r="B44" s="27" t="str">
        <f t="shared" si="0"/>
        <v>C2_MEDITATION MIEUX ETRE POUR MIEUX MANAGER - LEENART M</v>
      </c>
      <c r="C44" s="52" t="s">
        <v>329</v>
      </c>
      <c r="D44" s="27" t="s">
        <v>233</v>
      </c>
      <c r="E44" s="73" t="s">
        <v>1172</v>
      </c>
      <c r="F44" s="53" t="s">
        <v>1177</v>
      </c>
      <c r="G44" s="53">
        <v>2</v>
      </c>
      <c r="H44" s="93">
        <v>500</v>
      </c>
      <c r="I44" s="91"/>
      <c r="J44" s="93"/>
      <c r="K44" s="91">
        <f t="shared" si="1"/>
        <v>500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5.75" customHeight="1" thickTop="1" x14ac:dyDescent="0.35"/>
    <row r="46" spans="1:27" ht="15.75" customHeight="1" x14ac:dyDescent="0.35"/>
    <row r="47" spans="1:27" ht="15.75" customHeight="1" x14ac:dyDescent="0.35"/>
    <row r="48" spans="1:27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</sheetData>
  <sortState xmlns:xlrd2="http://schemas.microsoft.com/office/spreadsheetml/2017/richdata2" ref="L2:N5">
    <sortCondition ref="L2:L5"/>
  </sortState>
  <phoneticPr fontId="34" type="noConversion"/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m Q O T 6 C J a h m o A A A A + A A A A B I A H A B D b 2 5 m a W c v U G F j a 2 F n Z S 5 4 b W w g o h g A K K A U A A A A A A A A A A A A A A A A A A A A A A A A A A A A h Y + x D o I w F E V / h X S n r 5 Q Q D X m U w c R J E q O J c W 1 K h U Y o B o r w b w 5 + k r 8 g i a J u j v f k D O c + b n d M x 7 r y r r r t T G M T E l B G P G 1 V k x t b J K R 3 J 3 9 J U o F b q c 6 y 0 N 4 k 2 y 4 e u z w h p X O X G G A Y B j q E t G k L 4 I w F c M w 2 e 1 X q W p K P b P 7 L v r G d k 1 Z p I v D w i h G c L g I a R T y k E Q s Q Z o y Z s V + F T 8 W U I f x A X P W V 6 1 s t T q 2 / 3 i H M E + H 9 Q j w B U E s D B B Q A A g A I A B Z k D k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Z A 5 P K I p H u A 4 A A A A R A A A A E w A c A E Z v c m 1 1 b G F z L 1 N l Y 3 R p b 2 4 x L m 0 g o h g A K K A U A A A A A A A A A A A A A A A A A A A A A A A A A A A A K 0 5 N L s n M z 1 M I h t C G 1 g B Q S w E C L Q A U A A I A C A A W Z A 5 P o I l q G a g A A A D 4 A A A A E g A A A A A A A A A A A A A A A A A A A A A A Q 2 9 u Z m l n L 1 B h Y 2 t h Z 2 U u e G 1 s U E s B A i 0 A F A A C A A g A F m Q O T w / K 6 a u k A A A A 6 Q A A A B M A A A A A A A A A A A A A A A A A 9 A A A A F t D b 2 5 0 Z W 5 0 X 1 R 5 c G V z X S 5 4 b W x Q S w E C L Q A U A A I A C A A W Z A 5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k 3 5 E Q z W / 0 q a f 6 H 6 T c v Q O w A A A A A C A A A A A A A Q Z g A A A A E A A C A A A A B 3 0 A s N L U F G u 6 1 F q W S q I f Q N r d 1 s D w Q M t C G a 7 E w G k V O I K g A A A A A O g A A A A A I A A C A A A A B F Q j a Q W m r 9 6 w Z h g U f 9 B Y 7 G Z c o m c I o P y + s l h m r j h E h + f V A A A A C 1 L K S Y n M D 1 C B E C f w 5 m 2 E 8 A i M U + a K D 1 Y W S A c N U t Z g G z / + i y / n W F + M d H i F v I U I T E B 0 9 Y 6 D I r v B K B 9 b N 8 R c P p d v U k A r n q R w v V W 7 9 K U E X q O F Z O 6 0 A A A A B r P 7 6 h G y U v Y y t Z o d p p / z 8 q 4 d 1 / P a s 9 p x a J h 3 t O I p V q 6 L Z V Z R v o M b R r F j 2 r s a a V L Z Q Z p 2 q M M + Y K g + h 6 q 0 c 4 / U x R < / D a t a M a s h u p > 
</file>

<file path=customXml/itemProps1.xml><?xml version="1.0" encoding="utf-8"?>
<ds:datastoreItem xmlns:ds="http://schemas.openxmlformats.org/officeDocument/2006/customXml" ds:itemID="{52EC6734-5A9D-4D71-99C8-3BEF7DBF6E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Mon inscription</vt:lpstr>
      <vt:lpstr>JD_Région</vt:lpstr>
      <vt:lpstr>Listing des formations</vt:lpstr>
      <vt:lpstr>Liste_nom_JD</vt:lpstr>
      <vt:lpstr>ListeFormation</vt:lpstr>
      <vt:lpstr>ListeFormation_1</vt:lpstr>
      <vt:lpstr>ListeFormation_3</vt:lpstr>
      <vt:lpstr>ListeFormation_4</vt:lpstr>
      <vt:lpstr>ListeFormation_C</vt:lpstr>
      <vt:lpstr>ListeFormation_C2</vt:lpstr>
      <vt:lpstr>N_FORUM</vt:lpstr>
      <vt:lpstr>Ouinon</vt:lpstr>
      <vt:lpstr>TAB_Synthèse</vt:lpstr>
      <vt:lpstr>Tableau_Formation</vt:lpstr>
      <vt:lpstr>Tableau_JD</vt:lpstr>
      <vt:lpstr>TARIF_SINGLE</vt:lpstr>
      <vt:lpstr>Tarif_TWIN</vt:lpstr>
      <vt:lpstr>'Mon inscription'!Zone_d_impression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Trillaud</dc:creator>
  <cp:lastModifiedBy>Odile LE FLAO</cp:lastModifiedBy>
  <cp:lastPrinted>2019-11-08T11:59:29Z</cp:lastPrinted>
  <dcterms:created xsi:type="dcterms:W3CDTF">2019-08-05T11:42:49Z</dcterms:created>
  <dcterms:modified xsi:type="dcterms:W3CDTF">2020-09-11T14:26:59Z</dcterms:modified>
</cp:coreProperties>
</file>