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oleflao\Downloads\"/>
    </mc:Choice>
  </mc:AlternateContent>
  <xr:revisionPtr revIDLastSave="0" documentId="13_ncr:1_{0DC4527B-2C02-4181-9F6C-D28F7F037E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 inscription" sheetId="1" r:id="rId1"/>
    <sheet name="JD_Région" sheetId="2" state="hidden" r:id="rId2"/>
    <sheet name="Listing des formations" sheetId="3" state="hidden" r:id="rId3"/>
  </sheets>
  <definedNames>
    <definedName name="_xlnm._FilterDatabase" localSheetId="1" hidden="1">JD_Région!$B$2:$M$280</definedName>
    <definedName name="Liste_nom_JD">JD_Région!$B$3:$B$494</definedName>
    <definedName name="ListeFormation">'Listing des formations'!$B$8:$B$43</definedName>
    <definedName name="ListeFormation_1">'Listing des formations'!$B$8:$B$13</definedName>
    <definedName name="ListeFormation_2">'Listing des formations'!$B$14:$B$20</definedName>
    <definedName name="ListeFormation_3">'Listing des formations'!$B$21:$B$25</definedName>
    <definedName name="ListeFormation_4">'Listing des formations'!$B$26:$B$31</definedName>
    <definedName name="ListeFormation_C">'Listing des formations'!$B$32:$B$36</definedName>
    <definedName name="ListeFormation_C2">'Listing des formations'!$B$37:$B$43</definedName>
    <definedName name="N_FORUM">'Listing des formations'!$L$1:$L$5</definedName>
    <definedName name="Ouinon">'Listing des formations'!$D$2</definedName>
    <definedName name="TAB_Synthèse">'Listing des formations'!$L$1:$N$5</definedName>
    <definedName name="Tableau_Formation">'Listing des formations'!$B$7:$K$43</definedName>
    <definedName name="Tableau_JD">JD_Région!$B$2:$M$494</definedName>
    <definedName name="TARIF_SINGLE">'Listing des formations'!$I$2</definedName>
    <definedName name="Tarif_TWIN">'Listing des formations'!$H$2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3" l="1"/>
  <c r="B43" i="3"/>
  <c r="K42" i="3"/>
  <c r="B42" i="3"/>
  <c r="K41" i="3"/>
  <c r="B41" i="3"/>
  <c r="K40" i="3"/>
  <c r="B40" i="3"/>
  <c r="K39" i="3"/>
  <c r="B39" i="3"/>
  <c r="K38" i="3"/>
  <c r="B38" i="3"/>
  <c r="K37" i="3"/>
  <c r="B37" i="3"/>
  <c r="K36" i="3"/>
  <c r="B36" i="3"/>
  <c r="K35" i="3"/>
  <c r="B35" i="3"/>
  <c r="K34" i="3"/>
  <c r="B34" i="3"/>
  <c r="K33" i="3"/>
  <c r="B33" i="3"/>
  <c r="K32" i="3"/>
  <c r="B32" i="3"/>
  <c r="K31" i="3"/>
  <c r="B31" i="3"/>
  <c r="K30" i="3"/>
  <c r="B30" i="3"/>
  <c r="K29" i="3"/>
  <c r="B29" i="3"/>
  <c r="K28" i="3"/>
  <c r="B28" i="3"/>
  <c r="K27" i="3"/>
  <c r="B27" i="3"/>
  <c r="K26" i="3"/>
  <c r="B26" i="3"/>
  <c r="K25" i="3"/>
  <c r="B25" i="3"/>
  <c r="K24" i="3"/>
  <c r="B24" i="3"/>
  <c r="K23" i="3"/>
  <c r="B23" i="3"/>
  <c r="K22" i="3"/>
  <c r="B22" i="3"/>
  <c r="K21" i="3"/>
  <c r="B21" i="3"/>
  <c r="B20" i="3"/>
  <c r="B19" i="3"/>
  <c r="B18" i="3"/>
  <c r="B17" i="3"/>
  <c r="B16" i="3"/>
  <c r="B15" i="3"/>
  <c r="B14" i="3"/>
  <c r="K13" i="3"/>
  <c r="B13" i="3"/>
  <c r="K12" i="3"/>
  <c r="B12" i="3"/>
  <c r="K11" i="3"/>
  <c r="B11" i="3"/>
  <c r="K10" i="3"/>
  <c r="B10" i="3"/>
  <c r="K9" i="3"/>
  <c r="B9" i="3"/>
  <c r="K8" i="3"/>
  <c r="B8" i="3"/>
  <c r="B280" i="2"/>
  <c r="B279" i="2"/>
  <c r="K278" i="2"/>
  <c r="B278" i="2"/>
  <c r="K277" i="2"/>
  <c r="B277" i="2"/>
  <c r="B276" i="2"/>
  <c r="K276" i="2" s="1"/>
  <c r="B275" i="2"/>
  <c r="K275" i="2" s="1"/>
  <c r="K274" i="2"/>
  <c r="B274" i="2"/>
  <c r="K273" i="2"/>
  <c r="B273" i="2"/>
  <c r="B272" i="2"/>
  <c r="K272" i="2" s="1"/>
  <c r="B271" i="2"/>
  <c r="K271" i="2" s="1"/>
  <c r="K270" i="2"/>
  <c r="B270" i="2"/>
  <c r="K269" i="2"/>
  <c r="B269" i="2"/>
  <c r="B268" i="2"/>
  <c r="K268" i="2" s="1"/>
  <c r="B267" i="2"/>
  <c r="K267" i="2" s="1"/>
  <c r="K266" i="2"/>
  <c r="B266" i="2"/>
  <c r="K265" i="2"/>
  <c r="B265" i="2"/>
  <c r="B264" i="2"/>
  <c r="K264" i="2" s="1"/>
  <c r="B263" i="2"/>
  <c r="K263" i="2" s="1"/>
  <c r="B262" i="2"/>
  <c r="B261" i="2"/>
  <c r="K261" i="2" s="1"/>
  <c r="B260" i="2"/>
  <c r="K260" i="2" s="1"/>
  <c r="K259" i="2"/>
  <c r="B259" i="2"/>
  <c r="B258" i="2"/>
  <c r="K258" i="2" s="1"/>
  <c r="B257" i="2"/>
  <c r="K257" i="2" s="1"/>
  <c r="B256" i="2"/>
  <c r="K256" i="2" s="1"/>
  <c r="K255" i="2"/>
  <c r="B255" i="2"/>
  <c r="B254" i="2"/>
  <c r="K254" i="2" s="1"/>
  <c r="B253" i="2"/>
  <c r="K253" i="2" s="1"/>
  <c r="B252" i="2"/>
  <c r="K252" i="2" s="1"/>
  <c r="K251" i="2"/>
  <c r="B251" i="2"/>
  <c r="B250" i="2"/>
  <c r="K250" i="2" s="1"/>
  <c r="B249" i="2"/>
  <c r="K249" i="2" s="1"/>
  <c r="B248" i="2"/>
  <c r="K248" i="2" s="1"/>
  <c r="K247" i="2"/>
  <c r="B247" i="2"/>
  <c r="B246" i="2"/>
  <c r="K246" i="2" s="1"/>
  <c r="B245" i="2"/>
  <c r="B244" i="2"/>
  <c r="B243" i="2"/>
  <c r="B242" i="2"/>
  <c r="K242" i="2" s="1"/>
  <c r="B241" i="2"/>
  <c r="K241" i="2" s="1"/>
  <c r="K240" i="2"/>
  <c r="B240" i="2"/>
  <c r="K239" i="2"/>
  <c r="B239" i="2"/>
  <c r="B238" i="2"/>
  <c r="K238" i="2" s="1"/>
  <c r="B237" i="2"/>
  <c r="K237" i="2" s="1"/>
  <c r="K236" i="2"/>
  <c r="B236" i="2"/>
  <c r="K235" i="2"/>
  <c r="B235" i="2"/>
  <c r="B234" i="2"/>
  <c r="K234" i="2" s="1"/>
  <c r="B233" i="2"/>
  <c r="K233" i="2" s="1"/>
  <c r="K232" i="2"/>
  <c r="B232" i="2"/>
  <c r="K231" i="2"/>
  <c r="B231" i="2"/>
  <c r="B230" i="2"/>
  <c r="K230" i="2" s="1"/>
  <c r="B229" i="2"/>
  <c r="K229" i="2" s="1"/>
  <c r="K228" i="2"/>
  <c r="B228" i="2"/>
  <c r="K227" i="2"/>
  <c r="B227" i="2"/>
  <c r="B226" i="2"/>
  <c r="K226" i="2" s="1"/>
  <c r="B225" i="2"/>
  <c r="K225" i="2" s="1"/>
  <c r="K224" i="2"/>
  <c r="B224" i="2"/>
  <c r="K223" i="2"/>
  <c r="B223" i="2"/>
  <c r="B222" i="2"/>
  <c r="K222" i="2" s="1"/>
  <c r="B221" i="2"/>
  <c r="K221" i="2" s="1"/>
  <c r="K220" i="2"/>
  <c r="B220" i="2"/>
  <c r="K219" i="2"/>
  <c r="B219" i="2"/>
  <c r="B218" i="2"/>
  <c r="K217" i="2"/>
  <c r="B217" i="2"/>
  <c r="B216" i="2"/>
  <c r="K216" i="2" s="1"/>
  <c r="B215" i="2"/>
  <c r="K215" i="2" s="1"/>
  <c r="B214" i="2"/>
  <c r="B213" i="2"/>
  <c r="K213" i="2" s="1"/>
  <c r="B212" i="2"/>
  <c r="K212" i="2" s="1"/>
  <c r="K211" i="2"/>
  <c r="B211" i="2"/>
  <c r="K210" i="2"/>
  <c r="B210" i="2"/>
  <c r="B209" i="2"/>
  <c r="K209" i="2" s="1"/>
  <c r="B208" i="2"/>
  <c r="K208" i="2" s="1"/>
  <c r="B207" i="2"/>
  <c r="B206" i="2"/>
  <c r="K206" i="2" s="1"/>
  <c r="K205" i="2"/>
  <c r="B205" i="2"/>
  <c r="K204" i="2"/>
  <c r="B204" i="2"/>
  <c r="B203" i="2"/>
  <c r="K203" i="2" s="1"/>
  <c r="B202" i="2"/>
  <c r="K201" i="2"/>
  <c r="B201" i="2"/>
  <c r="B200" i="2"/>
  <c r="B199" i="2"/>
  <c r="B198" i="2"/>
  <c r="K198" i="2" s="1"/>
  <c r="K197" i="2"/>
  <c r="B197" i="2"/>
  <c r="K196" i="2"/>
  <c r="B196" i="2"/>
  <c r="B195" i="2"/>
  <c r="K195" i="2" s="1"/>
  <c r="B194" i="2"/>
  <c r="K194" i="2" s="1"/>
  <c r="K193" i="2"/>
  <c r="B193" i="2"/>
  <c r="K192" i="2"/>
  <c r="B192" i="2"/>
  <c r="B191" i="2"/>
  <c r="K191" i="2" s="1"/>
  <c r="B190" i="2"/>
  <c r="B189" i="2"/>
  <c r="K189" i="2" s="1"/>
  <c r="B188" i="2"/>
  <c r="K188" i="2" s="1"/>
  <c r="K187" i="2"/>
  <c r="B187" i="2"/>
  <c r="K186" i="2"/>
  <c r="B186" i="2"/>
  <c r="B185" i="2"/>
  <c r="K185" i="2" s="1"/>
  <c r="B184" i="2"/>
  <c r="K184" i="2" s="1"/>
  <c r="K183" i="2"/>
  <c r="B183" i="2"/>
  <c r="K182" i="2"/>
  <c r="B182" i="2"/>
  <c r="B181" i="2"/>
  <c r="K181" i="2" s="1"/>
  <c r="B180" i="2"/>
  <c r="K180" i="2" s="1"/>
  <c r="K179" i="2"/>
  <c r="B179" i="2"/>
  <c r="K178" i="2"/>
  <c r="B178" i="2"/>
  <c r="B177" i="2"/>
  <c r="K177" i="2" s="1"/>
  <c r="B176" i="2"/>
  <c r="K175" i="2"/>
  <c r="B175" i="2"/>
  <c r="B174" i="2"/>
  <c r="K174" i="2" s="1"/>
  <c r="B173" i="2"/>
  <c r="K173" i="2" s="1"/>
  <c r="K172" i="2"/>
  <c r="B172" i="2"/>
  <c r="K171" i="2"/>
  <c r="B171" i="2"/>
  <c r="B170" i="2"/>
  <c r="K170" i="2" s="1"/>
  <c r="B169" i="2"/>
  <c r="K169" i="2" s="1"/>
  <c r="K168" i="2"/>
  <c r="B168" i="2"/>
  <c r="K167" i="2"/>
  <c r="B167" i="2"/>
  <c r="B166" i="2"/>
  <c r="K166" i="2" s="1"/>
  <c r="B165" i="2"/>
  <c r="K165" i="2" s="1"/>
  <c r="K164" i="2"/>
  <c r="B164" i="2"/>
  <c r="K163" i="2"/>
  <c r="B163" i="2"/>
  <c r="B162" i="2"/>
  <c r="K162" i="2" s="1"/>
  <c r="B161" i="2"/>
  <c r="K161" i="2" s="1"/>
  <c r="K160" i="2"/>
  <c r="B160" i="2"/>
  <c r="K159" i="2"/>
  <c r="B159" i="2"/>
  <c r="B158" i="2"/>
  <c r="K158" i="2" s="1"/>
  <c r="B157" i="2"/>
  <c r="K157" i="2" s="1"/>
  <c r="K156" i="2"/>
  <c r="B156" i="2"/>
  <c r="K155" i="2"/>
  <c r="B155" i="2"/>
  <c r="B154" i="2"/>
  <c r="K154" i="2" s="1"/>
  <c r="B153" i="2"/>
  <c r="K153" i="2" s="1"/>
  <c r="K152" i="2"/>
  <c r="B152" i="2"/>
  <c r="K151" i="2"/>
  <c r="B151" i="2"/>
  <c r="B150" i="2"/>
  <c r="K150" i="2" s="1"/>
  <c r="B149" i="2"/>
  <c r="B148" i="2"/>
  <c r="K148" i="2" s="1"/>
  <c r="B147" i="2"/>
  <c r="K147" i="2" s="1"/>
  <c r="K146" i="2"/>
  <c r="B146" i="2"/>
  <c r="K145" i="2"/>
  <c r="B145" i="2"/>
  <c r="B144" i="2"/>
  <c r="K144" i="2" s="1"/>
  <c r="B143" i="2"/>
  <c r="K142" i="2"/>
  <c r="B142" i="2"/>
  <c r="B141" i="2"/>
  <c r="K141" i="2" s="1"/>
  <c r="B140" i="2"/>
  <c r="K140" i="2" s="1"/>
  <c r="K139" i="2"/>
  <c r="B139" i="2"/>
  <c r="K138" i="2"/>
  <c r="B138" i="2"/>
  <c r="B137" i="2"/>
  <c r="K137" i="2" s="1"/>
  <c r="B136" i="2"/>
  <c r="B135" i="2"/>
  <c r="K135" i="2" s="1"/>
  <c r="B134" i="2"/>
  <c r="K134" i="2" s="1"/>
  <c r="B133" i="2"/>
  <c r="B132" i="2"/>
  <c r="K132" i="2" s="1"/>
  <c r="B131" i="2"/>
  <c r="K131" i="2" s="1"/>
  <c r="K130" i="2"/>
  <c r="B130" i="2"/>
  <c r="K129" i="2"/>
  <c r="B129" i="2"/>
  <c r="B128" i="2"/>
  <c r="K128" i="2" s="1"/>
  <c r="B127" i="2"/>
  <c r="K127" i="2" s="1"/>
  <c r="K126" i="2"/>
  <c r="B126" i="2"/>
  <c r="B125" i="2"/>
  <c r="B124" i="2"/>
  <c r="B123" i="2"/>
  <c r="K123" i="2" s="1"/>
  <c r="B122" i="2"/>
  <c r="K122" i="2" s="1"/>
  <c r="K121" i="2"/>
  <c r="B121" i="2"/>
  <c r="K120" i="2"/>
  <c r="B120" i="2"/>
  <c r="B119" i="2"/>
  <c r="K119" i="2" s="1"/>
  <c r="B118" i="2"/>
  <c r="B117" i="2"/>
  <c r="K117" i="2" s="1"/>
  <c r="B116" i="2"/>
  <c r="K116" i="2" s="1"/>
  <c r="K115" i="2"/>
  <c r="B115" i="2"/>
  <c r="K114" i="2"/>
  <c r="B114" i="2"/>
  <c r="B113" i="2"/>
  <c r="K113" i="2" s="1"/>
  <c r="B112" i="2"/>
  <c r="K112" i="2" s="1"/>
  <c r="K111" i="2"/>
  <c r="B111" i="2"/>
  <c r="K110" i="2"/>
  <c r="B110" i="2"/>
  <c r="B109" i="2"/>
  <c r="K109" i="2" s="1"/>
  <c r="B108" i="2"/>
  <c r="K108" i="2" s="1"/>
  <c r="K107" i="2"/>
  <c r="B107" i="2"/>
  <c r="K106" i="2"/>
  <c r="B106" i="2"/>
  <c r="B105" i="2"/>
  <c r="K105" i="2" s="1"/>
  <c r="B104" i="2"/>
  <c r="K103" i="2"/>
  <c r="B103" i="2"/>
  <c r="B102" i="2"/>
  <c r="K102" i="2" s="1"/>
  <c r="B101" i="2"/>
  <c r="K101" i="2" s="1"/>
  <c r="K100" i="2"/>
  <c r="B100" i="2"/>
  <c r="K99" i="2"/>
  <c r="B99" i="2"/>
  <c r="B98" i="2"/>
  <c r="K98" i="2" s="1"/>
  <c r="B97" i="2"/>
  <c r="K97" i="2" s="1"/>
  <c r="K96" i="2"/>
  <c r="B96" i="2"/>
  <c r="K95" i="2"/>
  <c r="B95" i="2"/>
  <c r="B94" i="2"/>
  <c r="K94" i="2" s="1"/>
  <c r="B93" i="2"/>
  <c r="K93" i="2" s="1"/>
  <c r="K92" i="2"/>
  <c r="B92" i="2"/>
  <c r="K91" i="2"/>
  <c r="B91" i="2"/>
  <c r="B90" i="2"/>
  <c r="K90" i="2" s="1"/>
  <c r="B89" i="2"/>
  <c r="K89" i="2" s="1"/>
  <c r="K88" i="2"/>
  <c r="B88" i="2"/>
  <c r="K87" i="2"/>
  <c r="B87" i="2"/>
  <c r="B86" i="2"/>
  <c r="K86" i="2" s="1"/>
  <c r="B85" i="2"/>
  <c r="K85" i="2" s="1"/>
  <c r="K84" i="2"/>
  <c r="B84" i="2"/>
  <c r="K83" i="2"/>
  <c r="B83" i="2"/>
  <c r="B82" i="2"/>
  <c r="K82" i="2" s="1"/>
  <c r="B81" i="2"/>
  <c r="K81" i="2" s="1"/>
  <c r="K80" i="2"/>
  <c r="B80" i="2"/>
  <c r="K79" i="2"/>
  <c r="B79" i="2"/>
  <c r="B78" i="2"/>
  <c r="K78" i="2" s="1"/>
  <c r="B77" i="2"/>
  <c r="K77" i="2" s="1"/>
  <c r="K76" i="2"/>
  <c r="B76" i="2"/>
  <c r="K75" i="2"/>
  <c r="B75" i="2"/>
  <c r="B74" i="2"/>
  <c r="K74" i="2" s="1"/>
  <c r="B73" i="2"/>
  <c r="K73" i="2" s="1"/>
  <c r="K72" i="2"/>
  <c r="B72" i="2"/>
  <c r="B71" i="2"/>
  <c r="K70" i="2"/>
  <c r="B70" i="2"/>
  <c r="K69" i="2"/>
  <c r="B69" i="2"/>
  <c r="B68" i="2"/>
  <c r="K68" i="2" s="1"/>
  <c r="B67" i="2"/>
  <c r="K67" i="2" s="1"/>
  <c r="K66" i="2"/>
  <c r="B66" i="2"/>
  <c r="K65" i="2"/>
  <c r="B65" i="2"/>
  <c r="B64" i="2"/>
  <c r="B63" i="2"/>
  <c r="B62" i="2"/>
  <c r="K62" i="2" s="1"/>
  <c r="K61" i="2"/>
  <c r="B61" i="2"/>
  <c r="K60" i="2"/>
  <c r="B60" i="2"/>
  <c r="B59" i="2"/>
  <c r="K59" i="2" s="1"/>
  <c r="B58" i="2"/>
  <c r="K58" i="2" s="1"/>
  <c r="K57" i="2"/>
  <c r="B57" i="2"/>
  <c r="K56" i="2"/>
  <c r="B56" i="2"/>
  <c r="B55" i="2"/>
  <c r="K55" i="2" s="1"/>
  <c r="B54" i="2"/>
  <c r="K54" i="2" s="1"/>
  <c r="K53" i="2"/>
  <c r="B53" i="2"/>
  <c r="K52" i="2"/>
  <c r="B52" i="2"/>
  <c r="B51" i="2"/>
  <c r="K51" i="2" s="1"/>
  <c r="B50" i="2"/>
  <c r="K50" i="2" s="1"/>
  <c r="B49" i="2"/>
  <c r="B48" i="2"/>
  <c r="K48" i="2" s="1"/>
  <c r="B47" i="2"/>
  <c r="K47" i="2" s="1"/>
  <c r="B46" i="2"/>
  <c r="B45" i="2"/>
  <c r="K45" i="2" s="1"/>
  <c r="K44" i="2"/>
  <c r="B44" i="2"/>
  <c r="K43" i="2"/>
  <c r="B43" i="2"/>
  <c r="B42" i="2"/>
  <c r="K42" i="2" s="1"/>
  <c r="B41" i="2"/>
  <c r="K41" i="2" s="1"/>
  <c r="B40" i="2"/>
  <c r="B39" i="2"/>
  <c r="K39" i="2" s="1"/>
  <c r="B38" i="2"/>
  <c r="K38" i="2" s="1"/>
  <c r="K37" i="2"/>
  <c r="B37" i="2"/>
  <c r="B36" i="2"/>
  <c r="K36" i="2" s="1"/>
  <c r="B35" i="2"/>
  <c r="K35" i="2" s="1"/>
  <c r="B34" i="2"/>
  <c r="K34" i="2" s="1"/>
  <c r="K33" i="2"/>
  <c r="B33" i="2"/>
  <c r="B32" i="2"/>
  <c r="K32" i="2" s="1"/>
  <c r="B31" i="2"/>
  <c r="K31" i="2" s="1"/>
  <c r="B30" i="2"/>
  <c r="K30" i="2" s="1"/>
  <c r="K29" i="2"/>
  <c r="B29" i="2"/>
  <c r="B28" i="2"/>
  <c r="K28" i="2" s="1"/>
  <c r="B27" i="2"/>
  <c r="K27" i="2" s="1"/>
  <c r="B26" i="2"/>
  <c r="K26" i="2" s="1"/>
  <c r="K25" i="2"/>
  <c r="B25" i="2"/>
  <c r="B24" i="2"/>
  <c r="K23" i="2"/>
  <c r="B23" i="2"/>
  <c r="K22" i="2"/>
  <c r="B22" i="2"/>
  <c r="B21" i="2"/>
  <c r="K21" i="2" s="1"/>
  <c r="B20" i="2"/>
  <c r="K20" i="2" s="1"/>
  <c r="K19" i="2"/>
  <c r="B19" i="2"/>
  <c r="B18" i="2"/>
  <c r="B17" i="2"/>
  <c r="K17" i="2" s="1"/>
  <c r="K16" i="2"/>
  <c r="B16" i="2"/>
  <c r="B15" i="2"/>
  <c r="K15" i="2" s="1"/>
  <c r="B14" i="2"/>
  <c r="K14" i="2" s="1"/>
  <c r="B13" i="2"/>
  <c r="K13" i="2" s="1"/>
  <c r="K12" i="2"/>
  <c r="B12" i="2"/>
  <c r="B11" i="2"/>
  <c r="K11" i="2" s="1"/>
  <c r="B10" i="2"/>
  <c r="K10" i="2" s="1"/>
  <c r="B9" i="2"/>
  <c r="K9" i="2" s="1"/>
  <c r="K8" i="2"/>
  <c r="B8" i="2"/>
  <c r="B7" i="2"/>
  <c r="K7" i="2" s="1"/>
  <c r="B6" i="2"/>
  <c r="K5" i="2"/>
  <c r="B5" i="2"/>
  <c r="B4" i="2"/>
  <c r="K4" i="2" s="1"/>
  <c r="B3" i="2"/>
  <c r="K3" i="2" s="1"/>
  <c r="H34" i="1"/>
  <c r="M28" i="1"/>
  <c r="N28" i="1" s="1"/>
  <c r="I28" i="1" s="1"/>
  <c r="K28" i="1"/>
  <c r="J28" i="1"/>
  <c r="H28" i="1"/>
  <c r="G28" i="1"/>
  <c r="F28" i="1"/>
  <c r="M27" i="1"/>
  <c r="N27" i="1" s="1"/>
  <c r="I27" i="1" s="1"/>
  <c r="K27" i="1"/>
  <c r="J27" i="1"/>
  <c r="H27" i="1"/>
  <c r="G27" i="1"/>
  <c r="F27" i="1"/>
  <c r="M26" i="1"/>
  <c r="N26" i="1" s="1"/>
  <c r="I26" i="1" s="1"/>
  <c r="K26" i="1"/>
  <c r="J26" i="1"/>
  <c r="H26" i="1"/>
  <c r="G26" i="1"/>
  <c r="F26" i="1"/>
  <c r="B21" i="1"/>
  <c r="G15" i="1"/>
  <c r="G13" i="1"/>
  <c r="G11" i="1"/>
  <c r="B11" i="1"/>
  <c r="B9" i="1"/>
</calcChain>
</file>

<file path=xl/sharedStrings.xml><?xml version="1.0" encoding="utf-8"?>
<sst xmlns="http://schemas.openxmlformats.org/spreadsheetml/2006/main" count="2131" uniqueCount="1330">
  <si>
    <t>Inscription à ta formation</t>
  </si>
  <si>
    <t>Champs pour compléter des informations</t>
  </si>
  <si>
    <t xml:space="preserve">Mon FORUM : </t>
  </si>
  <si>
    <t>Données à renseigner automatiques (Choix de liste)</t>
  </si>
  <si>
    <r>
      <rPr>
        <sz val="13"/>
        <color rgb="FF000000"/>
        <rFont val="Wingdings"/>
      </rPr>
      <t>þ</t>
    </r>
    <r>
      <rPr>
        <sz val="13"/>
        <color rgb="FF000000"/>
        <rFont val="Calibri"/>
      </rPr>
      <t xml:space="preserve"> Je vérifie mes coordonnées </t>
    </r>
    <r>
      <rPr>
        <sz val="13"/>
        <color rgb="FF000000"/>
        <rFont val="Wingdings"/>
      </rPr>
      <t>þ</t>
    </r>
    <r>
      <rPr>
        <sz val="13"/>
        <color rgb="FF000000"/>
        <rFont val="Calibri"/>
      </rPr>
      <t xml:space="preserve"> Je choisis mes souhaits </t>
    </r>
    <r>
      <rPr>
        <sz val="13"/>
        <color rgb="FF000000"/>
        <rFont val="Wingdings"/>
      </rPr>
      <t>þ</t>
    </r>
    <r>
      <rPr>
        <sz val="13"/>
        <color rgb="FF000000"/>
        <rFont val="Calibri"/>
      </rPr>
      <t xml:space="preserve"> J'imprime et signe mon inscription</t>
    </r>
  </si>
  <si>
    <t>Je soussigné</t>
  </si>
  <si>
    <t>Données à contrôler</t>
  </si>
  <si>
    <t>mon adresse email est toujours</t>
  </si>
  <si>
    <t xml:space="preserve">ATTENTION mon adresse email devient : </t>
  </si>
  <si>
    <t xml:space="preserve">As-tu fais tes changements et/ou transfert d'e-mail ???? </t>
  </si>
  <si>
    <t xml:space="preserve">Pour faciliter l'organisation et en raison de la situation sanitaire, nous sommes en chambre </t>
  </si>
  <si>
    <t xml:space="preserve">"SINGLE" par défaut </t>
  </si>
  <si>
    <t>SINGLE</t>
  </si>
  <si>
    <t>Si tes coordonnées ont changé, merci de les modifier ci-dessous :</t>
  </si>
  <si>
    <t>Nom</t>
  </si>
  <si>
    <t xml:space="preserve">adresse @ </t>
  </si>
  <si>
    <t>Prénom</t>
  </si>
  <si>
    <t>téléphone</t>
  </si>
  <si>
    <t xml:space="preserve">Je choisis ma FORMATION : </t>
  </si>
  <si>
    <t>CHOIX</t>
  </si>
  <si>
    <t xml:space="preserve">FORMATION </t>
  </si>
  <si>
    <t>FORUM</t>
  </si>
  <si>
    <t>DATE</t>
  </si>
  <si>
    <t>LIEU</t>
  </si>
  <si>
    <t>Montant à l'ordre ETAPE</t>
  </si>
  <si>
    <t>Montant à l'ordre de l'Hotel</t>
  </si>
  <si>
    <t>Montant à l'ordre CJD Poitou Charentes</t>
  </si>
  <si>
    <t>Nbre de jour</t>
  </si>
  <si>
    <r>
      <rPr>
        <b/>
        <i/>
        <u/>
        <sz val="12"/>
        <color rgb="FF000000"/>
        <rFont val="Calibri"/>
      </rPr>
      <t xml:space="preserve">A TOI vers ton RFS =&gt; Ta fiche d'inscription avec ton (tes) chèque(s) d’inscription CHOIX 1 pour le forfait formation plénière de rentrée. </t>
    </r>
    <r>
      <rPr>
        <b/>
        <i/>
        <u/>
        <sz val="12"/>
        <color rgb="FF000000"/>
        <rFont val="Calibri"/>
      </rPr>
      <t>Nous te remercions d’utiliser un trombone et pas une agrafe.</t>
    </r>
  </si>
  <si>
    <t xml:space="preserve">En donnant cette FICHE, j’accepte les conditions d'annulation :
</t>
  </si>
  <si>
    <t>→ + 1 mois avant ta formation, tu n’auras rien à payer.
→ Du 30ème jour au 16ème avant le forum  : encaissement de 50% du forfait formation.
→ - 15 jours avant le forum : encaissement de 100% du montant du forfait de ta formation.
→ Ton annulation ne sera prise en compte que par écrit (email envoyé à ton RFS et PDS).</t>
  </si>
  <si>
    <t>Commentaires</t>
  </si>
  <si>
    <t>Nom_Prénom</t>
  </si>
  <si>
    <t>NOM</t>
  </si>
  <si>
    <t>PRENOM</t>
  </si>
  <si>
    <t>Société</t>
  </si>
  <si>
    <t xml:space="preserve">Adresse </t>
  </si>
  <si>
    <t>Code Postal</t>
  </si>
  <si>
    <t>Ville</t>
  </si>
  <si>
    <t>TELEPHONE</t>
  </si>
  <si>
    <t>MAIL</t>
  </si>
  <si>
    <t>Mai-CJD</t>
  </si>
  <si>
    <t>SECTION</t>
  </si>
  <si>
    <t xml:space="preserve">CHAMBRE TWIN </t>
  </si>
  <si>
    <t>ALICOT</t>
  </si>
  <si>
    <t>Jean Baptiste</t>
  </si>
  <si>
    <t>Aliphone</t>
  </si>
  <si>
    <t>06 20 58 01 18</t>
  </si>
  <si>
    <t>jbalicot@aliphone.fr</t>
  </si>
  <si>
    <t>POITIERS</t>
  </si>
  <si>
    <t>twin</t>
  </si>
  <si>
    <t>ALSUGUREN</t>
  </si>
  <si>
    <t>Carine</t>
  </si>
  <si>
    <t>Leroy Somer</t>
  </si>
  <si>
    <t>06 87 15 29 99</t>
  </si>
  <si>
    <t>carine.alsuguren@gadz.org</t>
  </si>
  <si>
    <t>ANGOULEME</t>
  </si>
  <si>
    <t>ANSO</t>
  </si>
  <si>
    <t>Thomas</t>
  </si>
  <si>
    <t>Euromaster</t>
  </si>
  <si>
    <t>06 69 64 94 96</t>
  </si>
  <si>
    <t>t.anso@euromaster-cp.com</t>
  </si>
  <si>
    <t>COGNAC</t>
  </si>
  <si>
    <t>ARNOLD</t>
  </si>
  <si>
    <t>Cyrielle</t>
  </si>
  <si>
    <t>Madame VODKA</t>
  </si>
  <si>
    <t>06 17 27 36 68</t>
  </si>
  <si>
    <t>info@arspirits.fr</t>
  </si>
  <si>
    <t>ARRIVE</t>
  </si>
  <si>
    <t>Yohann</t>
  </si>
  <si>
    <t>Vivanbois</t>
  </si>
  <si>
    <t>06 22 67 06 66</t>
  </si>
  <si>
    <t>arrive.yohann@vivanbois.com</t>
  </si>
  <si>
    <t>SAINTES</t>
  </si>
  <si>
    <t>AUDIDIER</t>
  </si>
  <si>
    <t>Laurence</t>
  </si>
  <si>
    <t>Audidier Antona</t>
  </si>
  <si>
    <t>06 82 08 50 08</t>
  </si>
  <si>
    <t>laurence.audidier.avocats@orange.fr</t>
  </si>
  <si>
    <t>LA ROCHELLE</t>
  </si>
  <si>
    <t>AUDOUIT</t>
  </si>
  <si>
    <t>Jean Michel</t>
  </si>
  <si>
    <t>Carc</t>
  </si>
  <si>
    <t>06 07 27 63 26</t>
  </si>
  <si>
    <t>jm.audouit@carc-cognac.fr</t>
  </si>
  <si>
    <t>AUDRAN</t>
  </si>
  <si>
    <t>Eric</t>
  </si>
  <si>
    <t>Blue Com</t>
  </si>
  <si>
    <t>06 82 21 70 79</t>
  </si>
  <si>
    <t>eaudran@blue-com.fr</t>
  </si>
  <si>
    <t>AUTHIER</t>
  </si>
  <si>
    <t>David</t>
  </si>
  <si>
    <t>MCCC</t>
  </si>
  <si>
    <t>06 09 59 23 83</t>
  </si>
  <si>
    <t>d.authier@authier-mc.fr</t>
  </si>
  <si>
    <t>BABIN</t>
  </si>
  <si>
    <t>Michaël</t>
  </si>
  <si>
    <t>S2EI</t>
  </si>
  <si>
    <t>06 09 98 77 17</t>
  </si>
  <si>
    <t>michael.babin@s2ei.fr</t>
  </si>
  <si>
    <t>BACQ</t>
  </si>
  <si>
    <t>Anthony</t>
  </si>
  <si>
    <t>fidarec</t>
  </si>
  <si>
    <t>06 22 85 23 87</t>
  </si>
  <si>
    <t>anthonybacq@gmail.com</t>
  </si>
  <si>
    <t>BAILLIVET</t>
  </si>
  <si>
    <t>Pascal</t>
  </si>
  <si>
    <t>Catalyse Informatique</t>
  </si>
  <si>
    <t>06 77 15 02 39</t>
  </si>
  <si>
    <t>pbaillivet@catalyse-informatique.fr</t>
  </si>
  <si>
    <t>BALLU</t>
  </si>
  <si>
    <t>Etienne</t>
  </si>
  <si>
    <t>Le Cormier</t>
  </si>
  <si>
    <t>06 89 44 01 32</t>
  </si>
  <si>
    <t>etienne.ballu@lecormier-menuiserie.com</t>
  </si>
  <si>
    <t>BARBIER</t>
  </si>
  <si>
    <t>Bruno</t>
  </si>
  <si>
    <t>Atlantis Automobiles</t>
  </si>
  <si>
    <t>06 22 69 20 75</t>
  </si>
  <si>
    <t>bruno.barbier@groupebarbier.fr</t>
  </si>
  <si>
    <t>BATISSE</t>
  </si>
  <si>
    <t>Jerome</t>
  </si>
  <si>
    <t>ENJEU RECRUTEMENT</t>
  </si>
  <si>
    <t>06 25 92 93 09</t>
  </si>
  <si>
    <t>jbatisse@hotmail.com</t>
  </si>
  <si>
    <t>BAUDON</t>
  </si>
  <si>
    <t>DL INFRA</t>
  </si>
  <si>
    <t>06 07 73 96 46</t>
  </si>
  <si>
    <t>d.baudon@dl-infra.fr</t>
  </si>
  <si>
    <t>BAUDRY</t>
  </si>
  <si>
    <t>Marine</t>
  </si>
  <si>
    <t>Sarl Mitard Baudry</t>
  </si>
  <si>
    <t>06 78 94 42 68</t>
  </si>
  <si>
    <t>emb.avocats@outlook.com</t>
  </si>
  <si>
    <t>BAYON</t>
  </si>
  <si>
    <t>MARIE-LAURE</t>
  </si>
  <si>
    <t>CD FROID</t>
  </si>
  <si>
    <t>cdfroid@gmail.com</t>
  </si>
  <si>
    <t>BELLET</t>
  </si>
  <si>
    <t>Loic</t>
  </si>
  <si>
    <t>Pisciculture Bellet</t>
  </si>
  <si>
    <t>06 73 07 37 24</t>
  </si>
  <si>
    <t>lb@truite-bellet.fr</t>
  </si>
  <si>
    <t>BELLOCHE</t>
  </si>
  <si>
    <t>Jean Paul</t>
  </si>
  <si>
    <t>Scp Chenard Biais Belloche Cosmas, Notaires</t>
  </si>
  <si>
    <t>06 87 83 86 87</t>
  </si>
  <si>
    <t>jeanpaul.belloche@notaires.fr</t>
  </si>
  <si>
    <t>BERNADET</t>
  </si>
  <si>
    <t>Jean- Pierre</t>
  </si>
  <si>
    <t>Bernadet</t>
  </si>
  <si>
    <t>06 83 63 86 38</t>
  </si>
  <si>
    <t>jp.bernadet@bernadet.fr</t>
  </si>
  <si>
    <t>BERTORELLE</t>
  </si>
  <si>
    <t>Simon</t>
  </si>
  <si>
    <t>REGIESOLAIRE</t>
  </si>
  <si>
    <t>06 30 74 77 29</t>
  </si>
  <si>
    <t>simon.regiesolaire@sfr.fr</t>
  </si>
  <si>
    <t>BERTRAND</t>
  </si>
  <si>
    <t>Jean Charles</t>
  </si>
  <si>
    <t>Twenty First</t>
  </si>
  <si>
    <t>06 07 38 14 62</t>
  </si>
  <si>
    <t>jean-charles.bertrand@twentyfirst.fr</t>
  </si>
  <si>
    <t>Lionel</t>
  </si>
  <si>
    <t>DISTRIBUTION RM</t>
  </si>
  <si>
    <t>06 08 00 52 38</t>
  </si>
  <si>
    <t>lionel.bertrand@rannou-metivier.com</t>
  </si>
  <si>
    <t>Ludovic</t>
  </si>
  <si>
    <t>Compark</t>
  </si>
  <si>
    <t>06 13 55 32 90</t>
  </si>
  <si>
    <t>ludovic.bertrand@compark.fr</t>
  </si>
  <si>
    <t>Pierrick</t>
  </si>
  <si>
    <t>Ang Recrutement 16</t>
  </si>
  <si>
    <t>06 38 71 94 14</t>
  </si>
  <si>
    <t>pbertrand@groupenb.fr</t>
  </si>
  <si>
    <t>SAMUEL</t>
  </si>
  <si>
    <t>BERTRAND ET FILS</t>
  </si>
  <si>
    <t>samu1000@hotmail.com</t>
  </si>
  <si>
    <t>BESSON</t>
  </si>
  <si>
    <t>Pierre</t>
  </si>
  <si>
    <t>Code 60</t>
  </si>
  <si>
    <t>06 03 09 51 60</t>
  </si>
  <si>
    <t>p.besson@code60.fr</t>
  </si>
  <si>
    <t>BETHENCOURT</t>
  </si>
  <si>
    <t>Nicolas</t>
  </si>
  <si>
    <t>Ath</t>
  </si>
  <si>
    <t>06 25 94 55 68</t>
  </si>
  <si>
    <t>nbethencourt@ath17.fr</t>
  </si>
  <si>
    <t>BINET</t>
  </si>
  <si>
    <t>AURELIEN</t>
  </si>
  <si>
    <t>HYPERBURO</t>
  </si>
  <si>
    <t>abinet@hyperburo.com</t>
  </si>
  <si>
    <t>BOINAUD</t>
  </si>
  <si>
    <t>Charles</t>
  </si>
  <si>
    <t>Boinaud Distillerie</t>
  </si>
  <si>
    <t>06 18 85 30 05</t>
  </si>
  <si>
    <t>charles.boinaud@boinaud.com</t>
  </si>
  <si>
    <t>BOISSINOT</t>
  </si>
  <si>
    <t>Gaël</t>
  </si>
  <si>
    <t>Régie Solaire</t>
  </si>
  <si>
    <t>06 88 15 48 77</t>
  </si>
  <si>
    <t>regiesolaire@sfr.fr</t>
  </si>
  <si>
    <t>BOITEUX</t>
  </si>
  <si>
    <t>Claire</t>
  </si>
  <si>
    <t>MLC Synergie</t>
  </si>
  <si>
    <t>06 79 11 89 79</t>
  </si>
  <si>
    <t>c.boiteux@mlc-synergie.fr</t>
  </si>
  <si>
    <t>BONCOUR</t>
  </si>
  <si>
    <t>Jean Christophe</t>
  </si>
  <si>
    <t>Appro VO</t>
  </si>
  <si>
    <t>06 40 90 76 59</t>
  </si>
  <si>
    <t>jc.boncour@hotmail.com</t>
  </si>
  <si>
    <t>BONHUMEAU</t>
  </si>
  <si>
    <t>Magali</t>
  </si>
  <si>
    <t>Taux Moins Cher</t>
  </si>
  <si>
    <t>07 77 33 23 36</t>
  </si>
  <si>
    <t>magali.bonhumeau@tauxmoinscher.fr</t>
  </si>
  <si>
    <t>BONNESEE</t>
  </si>
  <si>
    <t>Régis</t>
  </si>
  <si>
    <t>Libellud</t>
  </si>
  <si>
    <t>06 52 20 93 34</t>
  </si>
  <si>
    <t>bonnessee.regis@free.fr</t>
  </si>
  <si>
    <t>BONNIN</t>
  </si>
  <si>
    <t>Espace 3 Architecture</t>
  </si>
  <si>
    <t>06 60 46 32 37</t>
  </si>
  <si>
    <t>agence@espace3architecture.fr</t>
  </si>
  <si>
    <t>BOSCHER</t>
  </si>
  <si>
    <t>Emmanuel</t>
  </si>
  <si>
    <t>L’Art et la Matière Paysagiste</t>
  </si>
  <si>
    <t>06 32 25 59 95</t>
  </si>
  <si>
    <t>e.boscher@paysagiste-lartetlamatiere.fr</t>
  </si>
  <si>
    <t>BOUCARD</t>
  </si>
  <si>
    <t>William</t>
  </si>
  <si>
    <t>A3P</t>
  </si>
  <si>
    <t>06 99 82 37 01</t>
  </si>
  <si>
    <t>wboucard@aol.com</t>
  </si>
  <si>
    <t>BOUCHAUD</t>
  </si>
  <si>
    <t>Christophe</t>
  </si>
  <si>
    <t>Cb Froid</t>
  </si>
  <si>
    <t>06 77 50 63 89</t>
  </si>
  <si>
    <t>c.bouchaud@cb-froid.com</t>
  </si>
  <si>
    <t>Jean Philippe</t>
  </si>
  <si>
    <t>BOU'CHAUD PULSAT</t>
  </si>
  <si>
    <t>06 80 02 04 06</t>
  </si>
  <si>
    <t>bouchaudjph@wanadoo.fr</t>
  </si>
  <si>
    <t>BOUCHET</t>
  </si>
  <si>
    <t>Arnaud</t>
  </si>
  <si>
    <t>Optique Bouchet Simonet</t>
  </si>
  <si>
    <t>06 12 66 16 92</t>
  </si>
  <si>
    <t>optiquesimonnet@orange.fr</t>
  </si>
  <si>
    <t>BOURDEAU</t>
  </si>
  <si>
    <t>Bertrand</t>
  </si>
  <si>
    <t>Société Maritime de Béton Armé</t>
  </si>
  <si>
    <t>06 03 70 03 64</t>
  </si>
  <si>
    <t>b.bourdeau@vigier-construction.com</t>
  </si>
  <si>
    <t>Clément</t>
  </si>
  <si>
    <t>BAKERTILLY STREGO</t>
  </si>
  <si>
    <t>06 77 83 80 82</t>
  </si>
  <si>
    <t>clement.bourdeau@bakertillystrego.com</t>
  </si>
  <si>
    <t>BOURINET</t>
  </si>
  <si>
    <t>Aldebarande</t>
  </si>
  <si>
    <t>06 10 50 10 77</t>
  </si>
  <si>
    <t>charles.bourinet@aldebarande.fr</t>
  </si>
  <si>
    <t>BOURREAU</t>
  </si>
  <si>
    <t>Delphine</t>
  </si>
  <si>
    <t>ARVI</t>
  </si>
  <si>
    <t>arvi.dir.rompsay@orange.fr</t>
  </si>
  <si>
    <t>Julien</t>
  </si>
  <si>
    <t>Agentis</t>
  </si>
  <si>
    <t>06 63 43 66 23</t>
  </si>
  <si>
    <t>jbourreau@agentis.fr</t>
  </si>
  <si>
    <t>BOUTEAU</t>
  </si>
  <si>
    <t>Jose</t>
  </si>
  <si>
    <t>Sitea Conseil</t>
  </si>
  <si>
    <t>06 17 74 28 20</t>
  </si>
  <si>
    <t>bouteau.jose@wanadoo.fr</t>
  </si>
  <si>
    <t>BRETHENOUX</t>
  </si>
  <si>
    <t>François</t>
  </si>
  <si>
    <t>Comib</t>
  </si>
  <si>
    <t>06 65 78 95 20</t>
  </si>
  <si>
    <t>francois.brethenoux@satif.eu</t>
  </si>
  <si>
    <t>BREUIL</t>
  </si>
  <si>
    <t>Benjamin</t>
  </si>
  <si>
    <t>Entreprise Breuil</t>
  </si>
  <si>
    <t>06 14 05 58 32</t>
  </si>
  <si>
    <t>benjamin@breuilbatiment.com</t>
  </si>
  <si>
    <t>Thierry</t>
  </si>
  <si>
    <t>06 13 79 37 63</t>
  </si>
  <si>
    <t>thierry@breuilbatiment.com</t>
  </si>
  <si>
    <t>BRILLAUD</t>
  </si>
  <si>
    <t>Metaleo</t>
  </si>
  <si>
    <t>06 79 69 43 86</t>
  </si>
  <si>
    <t>arnaud.brillaud@domalys.com</t>
  </si>
  <si>
    <t>BROCHARD</t>
  </si>
  <si>
    <t>Gaetan</t>
  </si>
  <si>
    <t>West Rock</t>
  </si>
  <si>
    <t>06 87 34 40 36</t>
  </si>
  <si>
    <t>direction@lesabattoirs-cognac.fr</t>
  </si>
  <si>
    <t>BRULAVOINE</t>
  </si>
  <si>
    <t>Acacia Dynamic</t>
  </si>
  <si>
    <t>06 62 06 09 29</t>
  </si>
  <si>
    <t>e.brulavoine@acacia-dynamic.com</t>
  </si>
  <si>
    <t>BRUNET</t>
  </si>
  <si>
    <t>Laurent</t>
  </si>
  <si>
    <t>Net Et Presse-I</t>
  </si>
  <si>
    <t>06 81 07 83 05</t>
  </si>
  <si>
    <t>lbrunet@np-i.fr</t>
  </si>
  <si>
    <t>Stéphanie</t>
  </si>
  <si>
    <t>SAS MOZART</t>
  </si>
  <si>
    <t>06 79 81 51 40</t>
  </si>
  <si>
    <t>sbrunet@defiplanet.com</t>
  </si>
  <si>
    <t>BRUNETEAU</t>
  </si>
  <si>
    <t>Frédéric</t>
  </si>
  <si>
    <t>Sarl Sun Nrj</t>
  </si>
  <si>
    <t>06 82 65 41 48</t>
  </si>
  <si>
    <t>frederic.bruneteau@club-internet.fr</t>
  </si>
  <si>
    <t>CACHET</t>
  </si>
  <si>
    <t>Cachet Giraud</t>
  </si>
  <si>
    <t>06 82 25 12 73</t>
  </si>
  <si>
    <t>bcachet@cachetgiraud.fr</t>
  </si>
  <si>
    <t>CAILLEAU</t>
  </si>
  <si>
    <t>Pesage Na</t>
  </si>
  <si>
    <t>07 67 39 30 39</t>
  </si>
  <si>
    <t>l.cailleau@pesage-na.fr</t>
  </si>
  <si>
    <t>CANTO</t>
  </si>
  <si>
    <t>Germain</t>
  </si>
  <si>
    <t>Konoisseur</t>
  </si>
  <si>
    <t>06 43 21 34 19</t>
  </si>
  <si>
    <t>germain@konoisseur.com</t>
  </si>
  <si>
    <t>CAYUELA</t>
  </si>
  <si>
    <t>TEMPORIS</t>
  </si>
  <si>
    <t>06 12 76 51 99</t>
  </si>
  <si>
    <t>th.cayuela@gmail.com</t>
  </si>
  <si>
    <t>CHALARD</t>
  </si>
  <si>
    <t>SINEO</t>
  </si>
  <si>
    <t>06 33 97 64 77</t>
  </si>
  <si>
    <t>j.chalard@sineo.eu</t>
  </si>
  <si>
    <t>CHAMBON</t>
  </si>
  <si>
    <t>Maxime</t>
  </si>
  <si>
    <t>Bansard</t>
  </si>
  <si>
    <t>06 31 88 26 07</t>
  </si>
  <si>
    <t>mchambon@bansard.com</t>
  </si>
  <si>
    <t>CHAPUZET</t>
  </si>
  <si>
    <t>Chapuzet et fils</t>
  </si>
  <si>
    <t>06 70 75 00 91</t>
  </si>
  <si>
    <t>david@chapuzet-peintures.fr</t>
  </si>
  <si>
    <t>CHARRIER</t>
  </si>
  <si>
    <t>Francois</t>
  </si>
  <si>
    <t>Promoburo</t>
  </si>
  <si>
    <t>06 32 10 50 16</t>
  </si>
  <si>
    <t>francoischarrierpromoburo@gmail.com</t>
  </si>
  <si>
    <t>CHARRUAUD</t>
  </si>
  <si>
    <t>Dimitri</t>
  </si>
  <si>
    <t>Sarl Garage Charruaud &amp; Fils</t>
  </si>
  <si>
    <t>06 71 58 22 09</t>
  </si>
  <si>
    <t>dimitricharruaud17@hotmail.fr</t>
  </si>
  <si>
    <t>CHARVIN</t>
  </si>
  <si>
    <t>Lysigroup</t>
  </si>
  <si>
    <t>06 07 52 57 98</t>
  </si>
  <si>
    <t>laurent.charvin@lysipack.fr</t>
  </si>
  <si>
    <t>CHAVENEAU</t>
  </si>
  <si>
    <t>Mathieu</t>
  </si>
  <si>
    <t>Kurioz</t>
  </si>
  <si>
    <t>06 99 15 19 31</t>
  </si>
  <si>
    <t>mathieu.chaveneau@gmail.com</t>
  </si>
  <si>
    <t>CHEMINAUD</t>
  </si>
  <si>
    <t>Emilie</t>
  </si>
  <si>
    <t>les filles de beauregard</t>
  </si>
  <si>
    <t>06 68 80 76 24</t>
  </si>
  <si>
    <t>emilie@lesfillesdebeauregard.fr</t>
  </si>
  <si>
    <t>CHERY</t>
  </si>
  <si>
    <t>Vetalis</t>
  </si>
  <si>
    <t>05 45 81 31 12</t>
  </si>
  <si>
    <t>l.chery@vetalis-technologies.fr</t>
  </si>
  <si>
    <t>CHOVE</t>
  </si>
  <si>
    <t>Gregoire</t>
  </si>
  <si>
    <t>Seguin Moreau</t>
  </si>
  <si>
    <t>06 72 72 80 57</t>
  </si>
  <si>
    <t>gchove@oeneo.com</t>
  </si>
  <si>
    <t>COBRUN</t>
  </si>
  <si>
    <t>tmh-novatec</t>
  </si>
  <si>
    <t>06 79 74 06 65</t>
  </si>
  <si>
    <t>p.cobrun@tmh-novatec.com</t>
  </si>
  <si>
    <t>CODET</t>
  </si>
  <si>
    <t>Menuiserie Bonnin</t>
  </si>
  <si>
    <t>06 74 45 76 74</t>
  </si>
  <si>
    <t>arnaud.codetgauthier@cg-agencement.com</t>
  </si>
  <si>
    <t>CORNUAUD</t>
  </si>
  <si>
    <t>Cornuaud Paysage</t>
  </si>
  <si>
    <t>06 67 01 15 32</t>
  </si>
  <si>
    <t>cornuaudanthony@gmail.com</t>
  </si>
  <si>
    <t>COSMAS</t>
  </si>
  <si>
    <t>06 76 65 02 44</t>
  </si>
  <si>
    <t>stephskocjd@gmail.com</t>
  </si>
  <si>
    <t>COUDONNEAU</t>
  </si>
  <si>
    <t>Richard</t>
  </si>
  <si>
    <t>Ambulances Nuit Et Jour</t>
  </si>
  <si>
    <t>06 08 61 31 91</t>
  </si>
  <si>
    <t>richard.coudonneau@orange.fr</t>
  </si>
  <si>
    <t>COUSIN-CALDENTEY</t>
  </si>
  <si>
    <t>M. Pierre</t>
  </si>
  <si>
    <t>Cousin Traiteur</t>
  </si>
  <si>
    <t>06 13 49 15 44</t>
  </si>
  <si>
    <t>info@cousin-traiteur.fr</t>
  </si>
  <si>
    <t>DAIRON</t>
  </si>
  <si>
    <t>JULIE</t>
  </si>
  <si>
    <t>SELARL JULIE ROUQUIER</t>
  </si>
  <si>
    <t>dr.julie.rouquier@gmail.com</t>
  </si>
  <si>
    <t>DAVID</t>
  </si>
  <si>
    <t>Sophie</t>
  </si>
  <si>
    <t>David Braastad</t>
  </si>
  <si>
    <t>06 10 47 82 18</t>
  </si>
  <si>
    <t>sophie.david@notaires.fr</t>
  </si>
  <si>
    <t>DE GROSSOUVRE</t>
  </si>
  <si>
    <t>Olivier</t>
  </si>
  <si>
    <t>Avaec</t>
  </si>
  <si>
    <t>06 79 02 01 32</t>
  </si>
  <si>
    <t>odegrossouvre@avaec.fr</t>
  </si>
  <si>
    <t>DE LARAUZE</t>
  </si>
  <si>
    <t>Micro Tech Informatique</t>
  </si>
  <si>
    <t>06 30 52 28 28</t>
  </si>
  <si>
    <t>d.delarauze@mti86.com</t>
  </si>
  <si>
    <t>DE LASSÉE</t>
  </si>
  <si>
    <t>Geoffroy</t>
  </si>
  <si>
    <t>ASSURANCE MARITIMES DE LASSEÉ</t>
  </si>
  <si>
    <t>geoffroy@delassee.com</t>
  </si>
  <si>
    <t>DE PRACOMTAL</t>
  </si>
  <si>
    <t>Jacquelin</t>
  </si>
  <si>
    <t>Taransaud</t>
  </si>
  <si>
    <t>06 71 52 81 07</t>
  </si>
  <si>
    <t>jdepracomtal@chene.fr</t>
  </si>
  <si>
    <t>DEBELVALET</t>
  </si>
  <si>
    <t>Debessac</t>
  </si>
  <si>
    <t>06 80 26 22 24</t>
  </si>
  <si>
    <t>christophe.debelvalet@debessac.fr</t>
  </si>
  <si>
    <t>DECHATRE</t>
  </si>
  <si>
    <t>Franck</t>
  </si>
  <si>
    <t>LEA NATURE</t>
  </si>
  <si>
    <t>fdechatre@leanature.com</t>
  </si>
  <si>
    <t>DEL FRANCO</t>
  </si>
  <si>
    <t>Sandrine</t>
  </si>
  <si>
    <t>Aboutir Emploi</t>
  </si>
  <si>
    <t>06 48 15 88 74</t>
  </si>
  <si>
    <t>aboutiremploi.sdelfranco@orange.fr</t>
  </si>
  <si>
    <t>DELAGE</t>
  </si>
  <si>
    <t>Les Bouchages Delage</t>
  </si>
  <si>
    <t>06 77 35 46 12</t>
  </si>
  <si>
    <t>jb.delage@bouchagesdelage.com</t>
  </si>
  <si>
    <t>DELALANDE</t>
  </si>
  <si>
    <t>ConceptElec</t>
  </si>
  <si>
    <t>06 09 68 00 03</t>
  </si>
  <si>
    <t>c.delalande.conceptelec@gmail.com</t>
  </si>
  <si>
    <t>Charpente Métalique Pose juste</t>
  </si>
  <si>
    <t>07 68 08 98 28</t>
  </si>
  <si>
    <t>frederic@delalande.eu</t>
  </si>
  <si>
    <t>DELBOS</t>
  </si>
  <si>
    <t>Carole</t>
  </si>
  <si>
    <t>Etude Notariale</t>
  </si>
  <si>
    <t>07 78 41 77 32</t>
  </si>
  <si>
    <t>carole.delbos@notaires.fr</t>
  </si>
  <si>
    <t>DENEPOUX</t>
  </si>
  <si>
    <t>PIERRE</t>
  </si>
  <si>
    <t>SARDIN</t>
  </si>
  <si>
    <t>pierre.denepoux@hotmail.fr</t>
  </si>
  <si>
    <t>DESCHAMPS</t>
  </si>
  <si>
    <t>LOUIS MARIE</t>
  </si>
  <si>
    <t>PWC</t>
  </si>
  <si>
    <t>louis.marie.deschamps@fr.pwc.com</t>
  </si>
  <si>
    <t>DESMAZIERES</t>
  </si>
  <si>
    <t>Céline</t>
  </si>
  <si>
    <t>L'yeuse</t>
  </si>
  <si>
    <t>06 11 10 09 22</t>
  </si>
  <si>
    <t>cd@yeuse.fr</t>
  </si>
  <si>
    <t>DESSET</t>
  </si>
  <si>
    <t>Jérôme</t>
  </si>
  <si>
    <t>J Desset</t>
  </si>
  <si>
    <t>06 88 18 36 89</t>
  </si>
  <si>
    <t>jerome.desset@gmail.com</t>
  </si>
  <si>
    <t>DOUIRI</t>
  </si>
  <si>
    <t>Ingrid</t>
  </si>
  <si>
    <t>Bazinette</t>
  </si>
  <si>
    <t>06 86 24 45 61</t>
  </si>
  <si>
    <t>bazinette@orange.fr</t>
  </si>
  <si>
    <t>DRILLAUD</t>
  </si>
  <si>
    <t>JULIEN</t>
  </si>
  <si>
    <t>AD RENOVATION</t>
  </si>
  <si>
    <t>juliendrillaud@adrenovation17.com</t>
  </si>
  <si>
    <t>DUBOIS</t>
  </si>
  <si>
    <t>Covedex</t>
  </si>
  <si>
    <t>06 85 27 39 09</t>
  </si>
  <si>
    <t>nicolas.dubois@codevex.fr</t>
  </si>
  <si>
    <t>DUFLOS</t>
  </si>
  <si>
    <t>Scp Duflos</t>
  </si>
  <si>
    <t>06 63 06 96 70</t>
  </si>
  <si>
    <t>nicolas.duflos@avocat-conseil.fr</t>
  </si>
  <si>
    <t>DUGUE</t>
  </si>
  <si>
    <t>Dagnaud Fabrications</t>
  </si>
  <si>
    <t>06 42 71 64 92</t>
  </si>
  <si>
    <t>anthony.dugue@dagnaud.fr</t>
  </si>
  <si>
    <t>DUMASDELAGE</t>
  </si>
  <si>
    <t>D'Matic</t>
  </si>
  <si>
    <t>07 86 11 48 02</t>
  </si>
  <si>
    <t>md@deltic.fr</t>
  </si>
  <si>
    <t>DUMONT</t>
  </si>
  <si>
    <t>ATRIA</t>
  </si>
  <si>
    <t>06 11 69 34 35</t>
  </si>
  <si>
    <t>ch.dumont@atria-gr.com</t>
  </si>
  <si>
    <t>Florent</t>
  </si>
  <si>
    <t>METALEO</t>
  </si>
  <si>
    <t>06 03 23 55 13</t>
  </si>
  <si>
    <t>florent.dumont@metaleo.fr</t>
  </si>
  <si>
    <t>DURAN</t>
  </si>
  <si>
    <t>Duran Sas</t>
  </si>
  <si>
    <t>06 77 24 91 86</t>
  </si>
  <si>
    <t>nduran@orange.fr</t>
  </si>
  <si>
    <t>DURAND</t>
  </si>
  <si>
    <t>Durand</t>
  </si>
  <si>
    <t>06 03 46 43 66</t>
  </si>
  <si>
    <t>l.durand@durand-saintes.fr</t>
  </si>
  <si>
    <t>DUTHILLEUL</t>
  </si>
  <si>
    <t>Antoine</t>
  </si>
  <si>
    <t>Eurofins-Cerep</t>
  </si>
  <si>
    <t>06 64 06 36 67</t>
  </si>
  <si>
    <t>antoine.duthilleul@yahoo.fr</t>
  </si>
  <si>
    <t>ELIES</t>
  </si>
  <si>
    <t>Amélie</t>
  </si>
  <si>
    <t>Ekidom</t>
  </si>
  <si>
    <t>06 67 87 54 16</t>
  </si>
  <si>
    <t>aelies@ekidom.fr</t>
  </si>
  <si>
    <t>ELOUARD</t>
  </si>
  <si>
    <t>Brothier Immobilier</t>
  </si>
  <si>
    <t>06 89 87 77 23</t>
  </si>
  <si>
    <t>t.elouard@brothier-immobilier.fr</t>
  </si>
  <si>
    <t>ETCHETO</t>
  </si>
  <si>
    <t>Guy</t>
  </si>
  <si>
    <t>Preuves De Marque</t>
  </si>
  <si>
    <t>06 64 82 48 47</t>
  </si>
  <si>
    <t>ge@preuvesdemarque.fr</t>
  </si>
  <si>
    <t>FAURY</t>
  </si>
  <si>
    <t>Jean Eric</t>
  </si>
  <si>
    <t>La reclame</t>
  </si>
  <si>
    <t>06 17 31 24 95</t>
  </si>
  <si>
    <t>jean@lareclame-objetpub.com</t>
  </si>
  <si>
    <t>FAVARD</t>
  </si>
  <si>
    <t>EURL Nicolas Favard</t>
  </si>
  <si>
    <t>07 67 17 77 07</t>
  </si>
  <si>
    <t>nico@nicolasfavard.com</t>
  </si>
  <si>
    <t>FAVRELIERE</t>
  </si>
  <si>
    <t>Pierre Antoine</t>
  </si>
  <si>
    <t>Allianz</t>
  </si>
  <si>
    <t>06 82 51 51 83</t>
  </si>
  <si>
    <t>pa.favreliere@allianz.fr </t>
  </si>
  <si>
    <t>FERREC</t>
  </si>
  <si>
    <t>MCGF Invest</t>
  </si>
  <si>
    <t>06 88 89 94 70</t>
  </si>
  <si>
    <t>michael@ferrec.fr</t>
  </si>
  <si>
    <t>FOUCHER</t>
  </si>
  <si>
    <t>Alexandre</t>
  </si>
  <si>
    <t>Central Copie</t>
  </si>
  <si>
    <t>06 19 83 79 12</t>
  </si>
  <si>
    <t>a.foucher@centralcopie.fr</t>
  </si>
  <si>
    <t>FOUGERAT</t>
  </si>
  <si>
    <t>Fanny</t>
  </si>
  <si>
    <t>Eurl Fougerat Fanny</t>
  </si>
  <si>
    <t>06 82 71 50 18</t>
  </si>
  <si>
    <t>cognac.fougeratfanny@gmail.com</t>
  </si>
  <si>
    <t>FOUILLEUL</t>
  </si>
  <si>
    <t>Benoit</t>
  </si>
  <si>
    <t>Gestion patrimoine?</t>
  </si>
  <si>
    <t>06 26 80 93 35</t>
  </si>
  <si>
    <t>ben.fouilleul@gmail.com</t>
  </si>
  <si>
    <t>FOURCADE</t>
  </si>
  <si>
    <t>Adeline</t>
  </si>
  <si>
    <t>ARCM 17</t>
  </si>
  <si>
    <t>06 63 59 08 08</t>
  </si>
  <si>
    <t>fourcadeadeline@arcm17.fr</t>
  </si>
  <si>
    <t>FRUMHOLTZ</t>
  </si>
  <si>
    <t>Oeno Labo</t>
  </si>
  <si>
    <t>06 84 05 30 32</t>
  </si>
  <si>
    <t>julien.frumholtz@hotmail.fr</t>
  </si>
  <si>
    <t>GALETOU</t>
  </si>
  <si>
    <t>VINCENT</t>
  </si>
  <si>
    <t>DIAG IMMO</t>
  </si>
  <si>
    <t>vincent.galetou@gmail.com</t>
  </si>
  <si>
    <t>GARCIN</t>
  </si>
  <si>
    <t>EARL Garcin</t>
  </si>
  <si>
    <t>06 30 17 99 84</t>
  </si>
  <si>
    <t>anthonygarcin@hotmail.fr</t>
  </si>
  <si>
    <t>GARNAUD</t>
  </si>
  <si>
    <t>ADL</t>
  </si>
  <si>
    <t>06 07 87 68 37</t>
  </si>
  <si>
    <t>antoinegarnaud@hotmail.com</t>
  </si>
  <si>
    <t>GAUTIER</t>
  </si>
  <si>
    <t>Gautier materiaux</t>
  </si>
  <si>
    <t>06 70 88 64 06</t>
  </si>
  <si>
    <t>gautierjulien@gautiermateriaux.com</t>
  </si>
  <si>
    <t>GAUVRIT</t>
  </si>
  <si>
    <t>Béatrice</t>
  </si>
  <si>
    <t>JB MAT</t>
  </si>
  <si>
    <t>06 19 71 63 01</t>
  </si>
  <si>
    <t>jbmat.gestion@gmail.com</t>
  </si>
  <si>
    <t>GENDRE</t>
  </si>
  <si>
    <t>Maryline</t>
  </si>
  <si>
    <t>CREATISSIMO COSMETIQUES Marque Camille GABYLORE</t>
  </si>
  <si>
    <t>06 08 13 24 07</t>
  </si>
  <si>
    <t>maryline.gendre@camillegabylore.com</t>
  </si>
  <si>
    <t>GENTY</t>
  </si>
  <si>
    <t>BOUTIN SA</t>
  </si>
  <si>
    <t>06 85 12 04 33</t>
  </si>
  <si>
    <t>c.genty@boutin.fr</t>
  </si>
  <si>
    <t>GERAL</t>
  </si>
  <si>
    <t>Jean -Manuel</t>
  </si>
  <si>
    <t>Sgpsg</t>
  </si>
  <si>
    <t>06 73 69 96 86</t>
  </si>
  <si>
    <t>jm.geral@distillerie-remy-piron.com</t>
  </si>
  <si>
    <t>GIRAULT</t>
  </si>
  <si>
    <t>Sylvain</t>
  </si>
  <si>
    <t>Expad</t>
  </si>
  <si>
    <t>06 77 81 24 60</t>
  </si>
  <si>
    <t>sgirault@expad.eu</t>
  </si>
  <si>
    <t>GLEMET</t>
  </si>
  <si>
    <t>Annabelle</t>
  </si>
  <si>
    <t>Glemet et fille</t>
  </si>
  <si>
    <t>06 33 42 29 23</t>
  </si>
  <si>
    <t>glemetetfille@orange.fr</t>
  </si>
  <si>
    <t>GODET</t>
  </si>
  <si>
    <t>Mg Architecte</t>
  </si>
  <si>
    <t>06 82 84 55 33</t>
  </si>
  <si>
    <t>christophe.godet@mgarchitecture.fr</t>
  </si>
  <si>
    <t>GOUJON</t>
  </si>
  <si>
    <t>Yvan</t>
  </si>
  <si>
    <t>Syg 17 Bureau Vallée</t>
  </si>
  <si>
    <t>06 16 98 48 24</t>
  </si>
  <si>
    <t>goujon.yvan@gmail.com</t>
  </si>
  <si>
    <t>GRANDET</t>
  </si>
  <si>
    <t>Stéphane</t>
  </si>
  <si>
    <t>Acel</t>
  </si>
  <si>
    <t>06 62 17 25 05</t>
  </si>
  <si>
    <t>stephane.grandet@cabinet-bassant.fr</t>
  </si>
  <si>
    <t>GRATEAU</t>
  </si>
  <si>
    <t>Vincent</t>
  </si>
  <si>
    <t>Mutuelle de poitiers</t>
  </si>
  <si>
    <t>06 81 81 14 23</t>
  </si>
  <si>
    <t>vincent.grateau@mutuelledepoitiers.fr</t>
  </si>
  <si>
    <t>GUEPIN</t>
  </si>
  <si>
    <t>Jean</t>
  </si>
  <si>
    <t>Bureau Vallee</t>
  </si>
  <si>
    <t>06 07 16 77 04</t>
  </si>
  <si>
    <t>jeanjobnet@gmail.com</t>
  </si>
  <si>
    <t>GUERIN</t>
  </si>
  <si>
    <t>Renaud</t>
  </si>
  <si>
    <t>Alienor Holding</t>
  </si>
  <si>
    <t>06 07 51 42 94</t>
  </si>
  <si>
    <t>alienorholding@gmail.com</t>
  </si>
  <si>
    <t>GUILBERT</t>
  </si>
  <si>
    <t>ESPACE 3 ARCHITECTURE</t>
  </si>
  <si>
    <t>06 63 71 89 06</t>
  </si>
  <si>
    <t>l.guilbert@espace3architecture.fr</t>
  </si>
  <si>
    <t>GUILLEMET</t>
  </si>
  <si>
    <t>Selarl Barraud-Guillemet</t>
  </si>
  <si>
    <t>06 88 88 38 01</t>
  </si>
  <si>
    <t>christophe.guillemet@agt-geometre.com</t>
  </si>
  <si>
    <t>GUILMEAU</t>
  </si>
  <si>
    <t>Cyril</t>
  </si>
  <si>
    <t>Bpg</t>
  </si>
  <si>
    <t>06 22 86 32 69</t>
  </si>
  <si>
    <t>cg@bpg-associes.com</t>
  </si>
  <si>
    <t>GUYOT</t>
  </si>
  <si>
    <t>Gan</t>
  </si>
  <si>
    <t>06 81 90 01 16</t>
  </si>
  <si>
    <t>antoine.guyot@gan.fr</t>
  </si>
  <si>
    <t>HAMOIR</t>
  </si>
  <si>
    <t>Vianney</t>
  </si>
  <si>
    <t>Cofaq Master Pro</t>
  </si>
  <si>
    <t>06 71 61 38 46</t>
  </si>
  <si>
    <t>vhamoir@cofaq.fr</t>
  </si>
  <si>
    <t>HAREL</t>
  </si>
  <si>
    <t>Mcde Sarl</t>
  </si>
  <si>
    <t>06 32 37 74 15</t>
  </si>
  <si>
    <t>fhmcde@gmail.com</t>
  </si>
  <si>
    <t>HERBINET</t>
  </si>
  <si>
    <t>Anne - Hélène</t>
  </si>
  <si>
    <t>06 70 71 86 92</t>
  </si>
  <si>
    <t>ah.herbinet@bouchagesdelage.com</t>
  </si>
  <si>
    <t>HNATYSZYN</t>
  </si>
  <si>
    <t>Benoît</t>
  </si>
  <si>
    <t>SAINT FIACRE</t>
  </si>
  <si>
    <t>06 88 61 04 26</t>
  </si>
  <si>
    <t>b.hnatyszyn@saint-fiacre17.fr</t>
  </si>
  <si>
    <t>HOSTEING</t>
  </si>
  <si>
    <t>Protea France</t>
  </si>
  <si>
    <t>06 68 26 40 10</t>
  </si>
  <si>
    <t>whosteing@hotmail.com</t>
  </si>
  <si>
    <t>HUGUET</t>
  </si>
  <si>
    <t>Davy</t>
  </si>
  <si>
    <t>MCM et Montage Enersteel</t>
  </si>
  <si>
    <t>06 17 15 72 09</t>
  </si>
  <si>
    <t>d.huguet@montagecm.fr</t>
  </si>
  <si>
    <t>JEANNETTE</t>
  </si>
  <si>
    <t>DAN</t>
  </si>
  <si>
    <t>TOP FORME</t>
  </si>
  <si>
    <t>dan.jeannette24@gmail.com</t>
  </si>
  <si>
    <t>JOLLY</t>
  </si>
  <si>
    <t>Adrien</t>
  </si>
  <si>
    <t>Panel Pub</t>
  </si>
  <si>
    <t>06 42 94 75 55</t>
  </si>
  <si>
    <t>adrien@panelpub.com</t>
  </si>
  <si>
    <t>KACOU</t>
  </si>
  <si>
    <t>Stephanie</t>
  </si>
  <si>
    <t>Selarl Pharmacie Du Planty</t>
  </si>
  <si>
    <t>06 59 37 68 42</t>
  </si>
  <si>
    <t>pharmacieduplanty@gmail.com</t>
  </si>
  <si>
    <t>LABORDE</t>
  </si>
  <si>
    <t>Westrock Multi packaging</t>
  </si>
  <si>
    <t>06 89 71 23 39</t>
  </si>
  <si>
    <t>arnaud.laborde@westrock.com</t>
  </si>
  <si>
    <t>LAGUERRE</t>
  </si>
  <si>
    <t>Brard Blanchard</t>
  </si>
  <si>
    <t>06 29 42 03 20</t>
  </si>
  <si>
    <t>sosolaguerre@gmail.com</t>
  </si>
  <si>
    <t>LALEU</t>
  </si>
  <si>
    <t>VALENTIN</t>
  </si>
  <si>
    <t>MULTICIBLES</t>
  </si>
  <si>
    <t>valentin.laleu@multicibles.fr</t>
  </si>
  <si>
    <t>LALUT</t>
  </si>
  <si>
    <t>Citf</t>
  </si>
  <si>
    <t>06 20 48 60 73</t>
  </si>
  <si>
    <t>f.lalut@citf-group.com</t>
  </si>
  <si>
    <t>LAMAL</t>
  </si>
  <si>
    <t>Ten France</t>
  </si>
  <si>
    <t>05 49 55 80 69</t>
  </si>
  <si>
    <t>jlamal@tenfrance.com</t>
  </si>
  <si>
    <t>LAMBERT</t>
  </si>
  <si>
    <t>Aurélie</t>
  </si>
  <si>
    <t>Legisphère Avocats</t>
  </si>
  <si>
    <t>06 60 66 79 10</t>
  </si>
  <si>
    <t>aurelie.lambert@legisphere.fr</t>
  </si>
  <si>
    <t>LAUBERTIE</t>
  </si>
  <si>
    <t>Valérie</t>
  </si>
  <si>
    <t>Selarl Roblin-Laubertie</t>
  </si>
  <si>
    <t>06 83 40 06 72</t>
  </si>
  <si>
    <t>selarl.roblin-laubertie@notaires.fr</t>
  </si>
  <si>
    <t>LE GUILLOU</t>
  </si>
  <si>
    <t>Enertek</t>
  </si>
  <si>
    <t>06 77 14 74 79</t>
  </si>
  <si>
    <t>laurent.leguillou@enertek.fr</t>
  </si>
  <si>
    <t>LE HIR</t>
  </si>
  <si>
    <t>Transports Bernis</t>
  </si>
  <si>
    <t>06 23 50 55 26</t>
  </si>
  <si>
    <t>vincent.lehir@geodis.com</t>
  </si>
  <si>
    <t>LEGEAY</t>
  </si>
  <si>
    <t>KARINE</t>
  </si>
  <si>
    <t>SIGNA VISION</t>
  </si>
  <si>
    <t>contact@signa-vision-16.com</t>
  </si>
  <si>
    <t>LEHUEDE</t>
  </si>
  <si>
    <t>Le Bateau Ivre</t>
  </si>
  <si>
    <t>06 87 73 80 34</t>
  </si>
  <si>
    <t>bateausteph@gmail.com</t>
  </si>
  <si>
    <t>LEONARD</t>
  </si>
  <si>
    <t>Leonard batiment</t>
  </si>
  <si>
    <t>06 82 89 36 98</t>
  </si>
  <si>
    <t>antoine.leonard@leonard-batiment.fr</t>
  </si>
  <si>
    <t>LEPRINCE</t>
  </si>
  <si>
    <t>Julie</t>
  </si>
  <si>
    <t>Fidal</t>
  </si>
  <si>
    <t>06 82 30 91 58</t>
  </si>
  <si>
    <t>julie.le-brun@fidal.com</t>
  </si>
  <si>
    <t>LEROY</t>
  </si>
  <si>
    <t>Brunal industrie</t>
  </si>
  <si>
    <t>06 95 75 69 11</t>
  </si>
  <si>
    <t>brunalindust.ml@orange.fr</t>
  </si>
  <si>
    <t>LESAFFRE</t>
  </si>
  <si>
    <t>Quentin</t>
  </si>
  <si>
    <t>Europcar</t>
  </si>
  <si>
    <t>06 23 85 57 35</t>
  </si>
  <si>
    <t>qlesaffre@auto-44.fr</t>
  </si>
  <si>
    <t>LEVEQUE</t>
  </si>
  <si>
    <t>Christelle</t>
  </si>
  <si>
    <t>Adei</t>
  </si>
  <si>
    <t>06 72 24 15 09</t>
  </si>
  <si>
    <t>levequech@adei17.com</t>
  </si>
  <si>
    <t>LOIZEAU</t>
  </si>
  <si>
    <t>LUDOVIC</t>
  </si>
  <si>
    <t>L'ILE AUX FROMAGES</t>
  </si>
  <si>
    <t>0611561932</t>
  </si>
  <si>
    <t>ludovic_loizeau3@hotmail.com</t>
  </si>
  <si>
    <t>MAGE</t>
  </si>
  <si>
    <t>VICTOR</t>
  </si>
  <si>
    <t>PICOTY ATLANTIQUE</t>
  </si>
  <si>
    <t>v.mage@picoty-atlantique.fr</t>
  </si>
  <si>
    <t>MAGNAN</t>
  </si>
  <si>
    <t>Neva</t>
  </si>
  <si>
    <t>06 88 21 22 75</t>
  </si>
  <si>
    <t>mmagnan@nevatec.fr</t>
  </si>
  <si>
    <t>MAQUIN</t>
  </si>
  <si>
    <t>Alexis</t>
  </si>
  <si>
    <t>Nco</t>
  </si>
  <si>
    <t>07 69 00 66 97</t>
  </si>
  <si>
    <t>amaquin@nco.fr</t>
  </si>
  <si>
    <t>MARCHAND</t>
  </si>
  <si>
    <t>Ades Laser</t>
  </si>
  <si>
    <t>06 50 04 04 90</t>
  </si>
  <si>
    <t>bruno.marchand@ades-laser.com</t>
  </si>
  <si>
    <t>MARCOS</t>
  </si>
  <si>
    <t>Ceme Atlantique</t>
  </si>
  <si>
    <t>06 09 24 51 20</t>
  </si>
  <si>
    <t>nmarcos@ceme-sa.com</t>
  </si>
  <si>
    <t>MARIE</t>
  </si>
  <si>
    <t>Ensembladom</t>
  </si>
  <si>
    <t>06 86 00 32 94</t>
  </si>
  <si>
    <t>contact@ensembladom.com</t>
  </si>
  <si>
    <t>MARY</t>
  </si>
  <si>
    <t>Nicolas MARY FORMATION</t>
  </si>
  <si>
    <t>06 99 54 14 20</t>
  </si>
  <si>
    <t>cwsaintes@gmail.com</t>
  </si>
  <si>
    <t>MAUDET</t>
  </si>
  <si>
    <t>LR Echafaudages</t>
  </si>
  <si>
    <t>06 81 16 05 09</t>
  </si>
  <si>
    <t>maudetlionel@wanadoo.fr</t>
  </si>
  <si>
    <t>MAUPETIT</t>
  </si>
  <si>
    <t>M Architecture</t>
  </si>
  <si>
    <t>06 07 51 85 06</t>
  </si>
  <si>
    <t>marchitecture.cognac@gmail.com</t>
  </si>
  <si>
    <t>MELLIER</t>
  </si>
  <si>
    <t>Sabrina</t>
  </si>
  <si>
    <t>ATIPIU</t>
  </si>
  <si>
    <t>06 61 20 89 81</t>
  </si>
  <si>
    <t>sab.mellier@gmail.com</t>
  </si>
  <si>
    <t>MENDIZABAL</t>
  </si>
  <si>
    <t>WINAIRS</t>
  </si>
  <si>
    <t>06 21 54 91 93</t>
  </si>
  <si>
    <t>contact@winairs.com</t>
  </si>
  <si>
    <t>MERLET</t>
  </si>
  <si>
    <t>Maison Merlet</t>
  </si>
  <si>
    <t>06 77 10 89 12</t>
  </si>
  <si>
    <t>pierre.merlet@merlet.fr</t>
  </si>
  <si>
    <t>MEYER</t>
  </si>
  <si>
    <t>Christine</t>
  </si>
  <si>
    <t>Meyer Invest</t>
  </si>
  <si>
    <t>06 07 27 30 05</t>
  </si>
  <si>
    <t>cmeyer@afclarochelle.com</t>
  </si>
  <si>
    <t>MEYRAND</t>
  </si>
  <si>
    <t>Magalie</t>
  </si>
  <si>
    <t>Scp Lefevre Lamouroux Minier Meyrand</t>
  </si>
  <si>
    <t>06 75 00 24 70</t>
  </si>
  <si>
    <t>magaliemeyrand.avocat@gmail.com</t>
  </si>
  <si>
    <t>MIAUX</t>
  </si>
  <si>
    <t>Geoffrey</t>
  </si>
  <si>
    <t>Axeo services</t>
  </si>
  <si>
    <t>06 49 82 33 82</t>
  </si>
  <si>
    <t>gmiaux@axeoservices.fr</t>
  </si>
  <si>
    <t>MICHAUD</t>
  </si>
  <si>
    <t>Michaud T.P.</t>
  </si>
  <si>
    <t>06 24 04 19 98</t>
  </si>
  <si>
    <t>bertrand.michaudtp@orange.fr</t>
  </si>
  <si>
    <t>MICHEAUD</t>
  </si>
  <si>
    <t>Sebastien</t>
  </si>
  <si>
    <t>Brunet elec</t>
  </si>
  <si>
    <t>06 85 43 66 70</t>
  </si>
  <si>
    <t>sebastien.micheaud@brunet-groupe.fr</t>
  </si>
  <si>
    <t>MILLET</t>
  </si>
  <si>
    <t>Mise En Prod</t>
  </si>
  <si>
    <t>06 74 74 07 77</t>
  </si>
  <si>
    <t>info@storecommander.com</t>
  </si>
  <si>
    <t>MILLON MESNARD</t>
  </si>
  <si>
    <t>Caroline</t>
  </si>
  <si>
    <t>Acalex</t>
  </si>
  <si>
    <t>06 73 37 99 58</t>
  </si>
  <si>
    <t>c.millon-mesnard@acalex.fr</t>
  </si>
  <si>
    <t>MIRSKY</t>
  </si>
  <si>
    <t>Sébastien</t>
  </si>
  <si>
    <t>Integral Sport</t>
  </si>
  <si>
    <t>06 89 03 11 87</t>
  </si>
  <si>
    <t>sebastien.mirsky@integral-sport.fr </t>
  </si>
  <si>
    <t>MITTEAULT</t>
  </si>
  <si>
    <t>06 14 31 74 63</t>
  </si>
  <si>
    <t>louis-marie@maisonmitteault.com</t>
  </si>
  <si>
    <t>MONIOT</t>
  </si>
  <si>
    <t>Rachel</t>
  </si>
  <si>
    <t>Les Pres De Roumillac - Bleu Framboise</t>
  </si>
  <si>
    <t>06 70 07 38 57</t>
  </si>
  <si>
    <t>rachelmoniot@bleuframboise.fr</t>
  </si>
  <si>
    <t>MOREAU</t>
  </si>
  <si>
    <t>Mutuel De Poitiers</t>
  </si>
  <si>
    <t>06 67 03 18 53</t>
  </si>
  <si>
    <t>simon.moreau@mutuelledepoitiers.fr</t>
  </si>
  <si>
    <t>MOREL</t>
  </si>
  <si>
    <t>Joseph</t>
  </si>
  <si>
    <t>Sas Axailan</t>
  </si>
  <si>
    <t>06 03 42 63 05</t>
  </si>
  <si>
    <t>joseph.morel@axailan.com</t>
  </si>
  <si>
    <t>MOTEAU</t>
  </si>
  <si>
    <t>Séverine</t>
  </si>
  <si>
    <t>CDA Développement</t>
  </si>
  <si>
    <t>06 20 31 13 81</t>
  </si>
  <si>
    <t>severinemoteau86@gmail.com</t>
  </si>
  <si>
    <t>MOURIER</t>
  </si>
  <si>
    <t>LM cuisines</t>
  </si>
  <si>
    <t>06 08 85 03 37</t>
  </si>
  <si>
    <t>laurent.mourier16@gmail.com</t>
  </si>
  <si>
    <t>MOUSNIER</t>
  </si>
  <si>
    <t>Afc</t>
  </si>
  <si>
    <t>06 98 84 47 06</t>
  </si>
  <si>
    <t>vmousnier@afc-formation.fr</t>
  </si>
  <si>
    <t>NADAUD</t>
  </si>
  <si>
    <t>GE 16 emploi</t>
  </si>
  <si>
    <t>06 80 12 57 69</t>
  </si>
  <si>
    <t>christelle@ge16.fr</t>
  </si>
  <si>
    <t>NANTUR</t>
  </si>
  <si>
    <t>Miso Nantur</t>
  </si>
  <si>
    <t>06 98 10 08 11</t>
  </si>
  <si>
    <t>direction.miso@orange.fr</t>
  </si>
  <si>
    <t>NAUD</t>
  </si>
  <si>
    <t>Distillerie De La Tour</t>
  </si>
  <si>
    <t>06 29 69 97 04</t>
  </si>
  <si>
    <t>p.naud@distilleriedelatour.com</t>
  </si>
  <si>
    <t>NAVARRO</t>
  </si>
  <si>
    <t>CFC Facades</t>
  </si>
  <si>
    <t>06 73 86 44 96</t>
  </si>
  <si>
    <t>antoine.navarro@cfc-facades.com</t>
  </si>
  <si>
    <t>NEVEU</t>
  </si>
  <si>
    <t>Jean Marc</t>
  </si>
  <si>
    <t>Cda Develloppement</t>
  </si>
  <si>
    <t>06 33 60 51 56</t>
  </si>
  <si>
    <t>jm_neveu@yahoo.com</t>
  </si>
  <si>
    <t>NEVO</t>
  </si>
  <si>
    <t>Jean Francois</t>
  </si>
  <si>
    <t>Ag+Spars</t>
  </si>
  <si>
    <t>06 99 40 54 16</t>
  </si>
  <si>
    <t>jf.nevo@agplus-spars.com</t>
  </si>
  <si>
    <t>NGUYEN</t>
  </si>
  <si>
    <t>ARNUMERAL</t>
  </si>
  <si>
    <t>06 63 82 34 99</t>
  </si>
  <si>
    <t>julie.nguyen@arnumeral.fr</t>
  </si>
  <si>
    <t>NOBLOT</t>
  </si>
  <si>
    <t>JOACKIM</t>
  </si>
  <si>
    <t>HOTEL FRANCOIS 1ER</t>
  </si>
  <si>
    <t>07 60 21 40 77</t>
  </si>
  <si>
    <t>j.noblot@hfpc.fr</t>
  </si>
  <si>
    <t>OLLIVIER</t>
  </si>
  <si>
    <t>Romain</t>
  </si>
  <si>
    <t>open xtrem</t>
  </si>
  <si>
    <t>06 10 19 00 56</t>
  </si>
  <si>
    <t>ollivier@openxtrem.com</t>
  </si>
  <si>
    <t>PANTIER</t>
  </si>
  <si>
    <t>Marion</t>
  </si>
  <si>
    <t>Aux portes du monde</t>
  </si>
  <si>
    <t>06 48 84 73 50</t>
  </si>
  <si>
    <t>marion@auxportesdumonde.fr</t>
  </si>
  <si>
    <t>PARNAUDEAU</t>
  </si>
  <si>
    <t>Mélanie</t>
  </si>
  <si>
    <t>Groupe Atlantique Expertises et Conseil – Astérama 1</t>
  </si>
  <si>
    <t>06 25 16 00 71</t>
  </si>
  <si>
    <t>melanie.parnaudeau@groupe-aec.fr</t>
  </si>
  <si>
    <t>PAVERNE</t>
  </si>
  <si>
    <t>Joanick</t>
  </si>
  <si>
    <t>Ebénisterie D’art Paverne</t>
  </si>
  <si>
    <t>06 07 89 40 95</t>
  </si>
  <si>
    <t>atelier@ebeniste-paverne.com</t>
  </si>
  <si>
    <t>PELSY</t>
  </si>
  <si>
    <t>Boris</t>
  </si>
  <si>
    <t>Holding Pelsy</t>
  </si>
  <si>
    <t>06 88 28 51 30</t>
  </si>
  <si>
    <t>boris.pelsy@novintiss.com</t>
  </si>
  <si>
    <t>PERCHERON</t>
  </si>
  <si>
    <t>Cabinet Percheron - ALLIANZ</t>
  </si>
  <si>
    <t>06 21 19 16 40</t>
  </si>
  <si>
    <t>richard.percheron@allianz.fr</t>
  </si>
  <si>
    <t>PÈRE</t>
  </si>
  <si>
    <t>ROMAIN</t>
  </si>
  <si>
    <t>TOIT AVENIR</t>
  </si>
  <si>
    <t>06 15 13 51 42</t>
  </si>
  <si>
    <t>toit.avenir@wanadoo.fr</t>
  </si>
  <si>
    <t>PETITGENET</t>
  </si>
  <si>
    <t>Maximilien</t>
  </si>
  <si>
    <t>Domalys</t>
  </si>
  <si>
    <t>06 20 46 64 73</t>
  </si>
  <si>
    <t>maximilien.petitgenet@gmail.com</t>
  </si>
  <si>
    <t>PETORIN</t>
  </si>
  <si>
    <t>Philippe</t>
  </si>
  <si>
    <t>Petorin Developpement &amp; Investissement</t>
  </si>
  <si>
    <t>06 86 46 12 62</t>
  </si>
  <si>
    <t>philippe.petorin@orange.fr</t>
  </si>
  <si>
    <t>PETREAU</t>
  </si>
  <si>
    <t>Manuel</t>
  </si>
  <si>
    <t>MP Invest</t>
  </si>
  <si>
    <t>06 70 64 36 67</t>
  </si>
  <si>
    <t>manuel.petreau@orange.fr</t>
  </si>
  <si>
    <t>PHILIPPEAU</t>
  </si>
  <si>
    <t>06 12 47 15 72</t>
  </si>
  <si>
    <t>gphilippeau@tenfrance.com</t>
  </si>
  <si>
    <t>PIGEAU</t>
  </si>
  <si>
    <t>Noël</t>
  </si>
  <si>
    <t>Brunet</t>
  </si>
  <si>
    <t>06 84 81 31 64</t>
  </si>
  <si>
    <t>noel.pigeau@brunet-groupe.fr</t>
  </si>
  <si>
    <t>PINAUD</t>
  </si>
  <si>
    <t>Cabinet Pinaud Eric</t>
  </si>
  <si>
    <t>06 10 61 16 92</t>
  </si>
  <si>
    <t>agence.ericpinaud@axa.fr</t>
  </si>
  <si>
    <t>PINIER</t>
  </si>
  <si>
    <t>Julian</t>
  </si>
  <si>
    <t>ORYZON CONSULTING</t>
  </si>
  <si>
    <t>06 27 06 33 22</t>
  </si>
  <si>
    <t>julian.pinier@gmail.com</t>
  </si>
  <si>
    <t>PIROELLE</t>
  </si>
  <si>
    <t>Geraldine</t>
  </si>
  <si>
    <t>Ma Crèche A Moi</t>
  </si>
  <si>
    <t>06 62 26 12 34</t>
  </si>
  <si>
    <t>gpiroelle@poucedoudou.fr</t>
  </si>
  <si>
    <t>PLOQUIN</t>
  </si>
  <si>
    <t>WASH WASH</t>
  </si>
  <si>
    <t>06 07 88 68 52</t>
  </si>
  <si>
    <t>franck.ploquin@gmail.com</t>
  </si>
  <si>
    <t>POILANE</t>
  </si>
  <si>
    <t>Fabrice</t>
  </si>
  <si>
    <t>Adas16</t>
  </si>
  <si>
    <t>06 32 99 69 73</t>
  </si>
  <si>
    <t>fabricepoilane@orange.fr</t>
  </si>
  <si>
    <t>POINOT BOUGERET</t>
  </si>
  <si>
    <t>Gabrielle</t>
  </si>
  <si>
    <t>CAMUS</t>
  </si>
  <si>
    <t>06 70 63 49 65</t>
  </si>
  <si>
    <t>g.poinotbougeret@camusholdings.com</t>
  </si>
  <si>
    <t>PORCHEL</t>
  </si>
  <si>
    <t>Samuel</t>
  </si>
  <si>
    <t>Air Forme</t>
  </si>
  <si>
    <t>06 73 92 64 96</t>
  </si>
  <si>
    <t>samuel.porchel@fimag.fr</t>
  </si>
  <si>
    <t>POURPOINT</t>
  </si>
  <si>
    <t>Alexandra</t>
  </si>
  <si>
    <t>Le Batia</t>
  </si>
  <si>
    <t>06 82 68 29 29</t>
  </si>
  <si>
    <t>info@lebatia.fr</t>
  </si>
  <si>
    <t>PRENTOUT</t>
  </si>
  <si>
    <t>Popei</t>
  </si>
  <si>
    <t>06 76 99 98 02</t>
  </si>
  <si>
    <t>oprentout@corolo.fr</t>
  </si>
  <si>
    <t>PRIETO</t>
  </si>
  <si>
    <t>Bill Noël</t>
  </si>
  <si>
    <t>Metropolitan formations</t>
  </si>
  <si>
    <t>06 31 67 43 51</t>
  </si>
  <si>
    <t>bnprieto@metropolitanformations.com</t>
  </si>
  <si>
    <t>PROUST</t>
  </si>
  <si>
    <t>Pascale</t>
  </si>
  <si>
    <t>Paprika Marketing</t>
  </si>
  <si>
    <t>06 87 44 63 97</t>
  </si>
  <si>
    <t>pascale_proust@paprika-marketing.fr</t>
  </si>
  <si>
    <t>RASSON</t>
  </si>
  <si>
    <t>ALEXANDRE</t>
  </si>
  <si>
    <t>UNIVERSAL DIFFUSION</t>
  </si>
  <si>
    <t>em2@european-metrology.com</t>
  </si>
  <si>
    <t>RAY</t>
  </si>
  <si>
    <t>Ray Diagnostics</t>
  </si>
  <si>
    <t>06 62 20 63 65</t>
  </si>
  <si>
    <t>raydiag@gmail.com</t>
  </si>
  <si>
    <t>RAYNAUD</t>
  </si>
  <si>
    <t>Cédric</t>
  </si>
  <si>
    <t>Linea</t>
  </si>
  <si>
    <t>06 28 78 41 91</t>
  </si>
  <si>
    <t>craynaud@linea-packaging.com</t>
  </si>
  <si>
    <t>RENAUD</t>
  </si>
  <si>
    <t>Jonathan</t>
  </si>
  <si>
    <t>Champignons Renaud Et Fils</t>
  </si>
  <si>
    <t>06 79 55 12 50</t>
  </si>
  <si>
    <t>renaudjonathan@hotmail.fr</t>
  </si>
  <si>
    <t>RENAULT</t>
  </si>
  <si>
    <t>Hugues</t>
  </si>
  <si>
    <t>Hugues Renault</t>
  </si>
  <si>
    <t>06 08 54 22 81</t>
  </si>
  <si>
    <t>renault.hugues@yahoo.fr</t>
  </si>
  <si>
    <t>RENAY</t>
  </si>
  <si>
    <t>Karine</t>
  </si>
  <si>
    <t>Mercure</t>
  </si>
  <si>
    <t>06 18 12 73 61</t>
  </si>
  <si>
    <t>h1213-gm@accor.com</t>
  </si>
  <si>
    <t>RENEUVE</t>
  </si>
  <si>
    <t>Aecr</t>
  </si>
  <si>
    <t>06 80 66 39 86</t>
  </si>
  <si>
    <t>stephane.reneuve@cabinet-bassant.fr</t>
  </si>
  <si>
    <t>REVERS</t>
  </si>
  <si>
    <t>Yannick</t>
  </si>
  <si>
    <t>Atlantic Bureau</t>
  </si>
  <si>
    <t>06 14 20 77 17</t>
  </si>
  <si>
    <t>yannick.revers@atlantic-bureau.com</t>
  </si>
  <si>
    <t>REY</t>
  </si>
  <si>
    <t>Orion Groupe Immobilier</t>
  </si>
  <si>
    <t>06 75 07 38 14</t>
  </si>
  <si>
    <t>arnaud.orion@outlook.com</t>
  </si>
  <si>
    <t>RIBANO</t>
  </si>
  <si>
    <t>Agence 42</t>
  </si>
  <si>
    <t>06 22 51 06 56</t>
  </si>
  <si>
    <t>b.ribano@agence42.fr</t>
  </si>
  <si>
    <t>RICARD</t>
  </si>
  <si>
    <t>Euro Négoce</t>
  </si>
  <si>
    <t>06 45 34 06 27</t>
  </si>
  <si>
    <t>Nicolas.ricard@euronegoce-spirits.com</t>
  </si>
  <si>
    <t>RIVAULT</t>
  </si>
  <si>
    <t>Sarl Rivault Audit Conseil</t>
  </si>
  <si>
    <t>06 80 43 57 60</t>
  </si>
  <si>
    <t>cabinet.rivault@rivault-auditconseil.com</t>
  </si>
  <si>
    <t>MTSA</t>
  </si>
  <si>
    <t>06 22 96 27 50</t>
  </si>
  <si>
    <t>s.rivault@mtsa.eu</t>
  </si>
  <si>
    <t>RIVIERE</t>
  </si>
  <si>
    <t>Maylis</t>
  </si>
  <si>
    <t>Pharmacie Riviere</t>
  </si>
  <si>
    <t>06 10 57 40 09</t>
  </si>
  <si>
    <t>maylisriviere@yahoo.fr</t>
  </si>
  <si>
    <t>KPMG</t>
  </si>
  <si>
    <t>06 07 14 68 51</t>
  </si>
  <si>
    <t>triviere@kpmg.fr</t>
  </si>
  <si>
    <t>ROLAIN</t>
  </si>
  <si>
    <t>Id Patrimoine</t>
  </si>
  <si>
    <t>06 12 99 55 92</t>
  </si>
  <si>
    <t>renaud.rolain@idpatrimoine.com</t>
  </si>
  <si>
    <t>ROTH</t>
  </si>
  <si>
    <t>See Roth</t>
  </si>
  <si>
    <t>06 71 61 22 55</t>
  </si>
  <si>
    <t>seeroth@orange.fr</t>
  </si>
  <si>
    <t>ROUBY</t>
  </si>
  <si>
    <t>Jean Brice</t>
  </si>
  <si>
    <t>Sinex indust</t>
  </si>
  <si>
    <t>06 35 06 80 33</t>
  </si>
  <si>
    <t>jbrouby@rouby-industrie.fr</t>
  </si>
  <si>
    <t>ROUSSEAU</t>
  </si>
  <si>
    <t>Eleonore</t>
  </si>
  <si>
    <t>Transports Rousseau</t>
  </si>
  <si>
    <t>05 45 82 15 10</t>
  </si>
  <si>
    <t>eleonore@transportsrousseau.fr</t>
  </si>
  <si>
    <t>ROUX</t>
  </si>
  <si>
    <t>Abel</t>
  </si>
  <si>
    <t>MAISON ROBERT</t>
  </si>
  <si>
    <t>06 68 84 42 42</t>
  </si>
  <si>
    <t>pierre.robert28@wanadoo.fr</t>
  </si>
  <si>
    <t>ROUZEAU</t>
  </si>
  <si>
    <t>AGENCE 42</t>
  </si>
  <si>
    <t>05 16 09 30 76</t>
  </si>
  <si>
    <t>m.rouzeau@agence42.fr</t>
  </si>
  <si>
    <t>ROY</t>
  </si>
  <si>
    <t>Damien</t>
  </si>
  <si>
    <t>Distillerie ROY</t>
  </si>
  <si>
    <t>06 62 70 57 30</t>
  </si>
  <si>
    <t>damien.distillerieroy@orange.fr</t>
  </si>
  <si>
    <t>RUMEAU</t>
  </si>
  <si>
    <t>Office Notariale RUMEAU</t>
  </si>
  <si>
    <t>06 98 11 02 92</t>
  </si>
  <si>
    <t>francois.rumeau@notaires.fr</t>
  </si>
  <si>
    <t>SAILLY</t>
  </si>
  <si>
    <t>Franck SAILLY (conv particulier)</t>
  </si>
  <si>
    <t>06 29 74 61 94</t>
  </si>
  <si>
    <t>fsailly@courtech.fr</t>
  </si>
  <si>
    <t>SALESSE</t>
  </si>
  <si>
    <t>Els Embouteillage</t>
  </si>
  <si>
    <t>06 07 19 18 22</t>
  </si>
  <si>
    <t>claire@elsembouteillage.fr</t>
  </si>
  <si>
    <t>SALLE</t>
  </si>
  <si>
    <t>Pierre Emmanuel</t>
  </si>
  <si>
    <t>06 27 71 78 22</t>
  </si>
  <si>
    <t>psalle@kpmg.fr</t>
  </si>
  <si>
    <t>SARRION</t>
  </si>
  <si>
    <t>GROUPE SARRION</t>
  </si>
  <si>
    <t>sarrion.f@sarrion-transports.fr</t>
  </si>
  <si>
    <t>SAUVION</t>
  </si>
  <si>
    <t>Ssii Services</t>
  </si>
  <si>
    <t>06 51 70 32 62</t>
  </si>
  <si>
    <t>christophe.sauvion@ss2i-services.fr</t>
  </si>
  <si>
    <t>SAUX</t>
  </si>
  <si>
    <t>Abscisse</t>
  </si>
  <si>
    <t>06 79 75 08 83</t>
  </si>
  <si>
    <t>b.saux@abscisse-gc.fr</t>
  </si>
  <si>
    <t>SAVIGNARD</t>
  </si>
  <si>
    <t>Grégory</t>
  </si>
  <si>
    <t>Vienne Documentique</t>
  </si>
  <si>
    <t>06 25 59 17 44</t>
  </si>
  <si>
    <t>gregory.savignard@vienne-documentique.com</t>
  </si>
  <si>
    <t>SENNAVOINE</t>
  </si>
  <si>
    <t>Brunet Poitiers</t>
  </si>
  <si>
    <t>06 78 57 24 13</t>
  </si>
  <si>
    <t>Julien.sennavoine@brunet-groupe.fr</t>
  </si>
  <si>
    <t>SOUCARET</t>
  </si>
  <si>
    <t>Ann</t>
  </si>
  <si>
    <t>Garandeau</t>
  </si>
  <si>
    <t>06 76 72 28 44</t>
  </si>
  <si>
    <t>ann.soucaret@garandeau.fr</t>
  </si>
  <si>
    <t>SUPIOT</t>
  </si>
  <si>
    <t>Big Ship Sas</t>
  </si>
  <si>
    <t>06 81 17 31 49</t>
  </si>
  <si>
    <t>esupiot@bigship.fr</t>
  </si>
  <si>
    <t>SZABO</t>
  </si>
  <si>
    <t>Agnès</t>
  </si>
  <si>
    <t>UBSU SARL</t>
  </si>
  <si>
    <t>06 95 54 14 52</t>
  </si>
  <si>
    <t>agnes.szabo@epause.fr</t>
  </si>
  <si>
    <t>TAPIN</t>
  </si>
  <si>
    <t>MULTIDIFFUSION</t>
  </si>
  <si>
    <t>boss@multidiffusion.fr</t>
  </si>
  <si>
    <t>TARDY</t>
  </si>
  <si>
    <t>Tardy</t>
  </si>
  <si>
    <t>06 13 12 86 07</t>
  </si>
  <si>
    <t>c.tardy@entreprisetardy.fr</t>
  </si>
  <si>
    <t>TESSON RICHEZ</t>
  </si>
  <si>
    <t>Amandine</t>
  </si>
  <si>
    <t>Pharmacie des Montagnes</t>
  </si>
  <si>
    <t>06 86 74 92 34</t>
  </si>
  <si>
    <t>a.tesson.richez@gmail.com</t>
  </si>
  <si>
    <t>THILLARD</t>
  </si>
  <si>
    <t>Denis</t>
  </si>
  <si>
    <t>Topo 16</t>
  </si>
  <si>
    <t>06 73 89 09 11</t>
  </si>
  <si>
    <t>denis.thillard@topo16.fr</t>
  </si>
  <si>
    <t>THOMAS</t>
  </si>
  <si>
    <t>Loïc</t>
  </si>
  <si>
    <t>06 37 17 53 03</t>
  </si>
  <si>
    <t>loic.thomas@brunet-groupe.fr</t>
  </si>
  <si>
    <t>TRILLAUD</t>
  </si>
  <si>
    <t>Steco</t>
  </si>
  <si>
    <t>06 74 83 01 52</t>
  </si>
  <si>
    <t>contact@steco-industries.fr</t>
  </si>
  <si>
    <t>TURGNE</t>
  </si>
  <si>
    <t>Turgne Expertise</t>
  </si>
  <si>
    <t>06 85 92 31 15</t>
  </si>
  <si>
    <t>pierre.turgne@expertiseturgne.eu</t>
  </si>
  <si>
    <t>VALANCE</t>
  </si>
  <si>
    <t>CREOCEAN</t>
  </si>
  <si>
    <t>07 85 56 97 32</t>
  </si>
  <si>
    <t>valance@creocean.fr</t>
  </si>
  <si>
    <t>DENIS</t>
  </si>
  <si>
    <t>VALLET</t>
  </si>
  <si>
    <t>LAURENT</t>
  </si>
  <si>
    <t>CHATEAU MONTIFAUD</t>
  </si>
  <si>
    <t>laurent@chateau-montifaud.com</t>
  </si>
  <si>
    <t>Virginie</t>
  </si>
  <si>
    <t>Locatex</t>
  </si>
  <si>
    <t>06 75 51 12 29</t>
  </si>
  <si>
    <t>virginie.vallet@locatexsas.fr</t>
  </si>
  <si>
    <t>VENDITTOZZI</t>
  </si>
  <si>
    <t>Acore</t>
  </si>
  <si>
    <t>06 23 88 34 25</t>
  </si>
  <si>
    <t>francois.vendittozzi@acore-avocat.fr</t>
  </si>
  <si>
    <t>VERGNAUD</t>
  </si>
  <si>
    <t>Le Relais Des Desserts</t>
  </si>
  <si>
    <t>06 08 67 06 88</t>
  </si>
  <si>
    <t>lesdesserts@wanadoo.fr</t>
  </si>
  <si>
    <t>VERNAC</t>
  </si>
  <si>
    <t>Jahiel Vernac</t>
  </si>
  <si>
    <t>06 14 55 96 81</t>
  </si>
  <si>
    <t>sarljahielvernac@wanadoo.fr</t>
  </si>
  <si>
    <t>VERRIEZ</t>
  </si>
  <si>
    <t>ALLARD OPTIQUE</t>
  </si>
  <si>
    <t>06 37 72 23 06</t>
  </si>
  <si>
    <t>delph.verriez@gmail.com</t>
  </si>
  <si>
    <t>VIDAUD</t>
  </si>
  <si>
    <t>CHRISTOPHE</t>
  </si>
  <si>
    <t>ALMEIDA</t>
  </si>
  <si>
    <t>06 47 55 18 78</t>
  </si>
  <si>
    <t>christophevidaud-almeida@orange.fr</t>
  </si>
  <si>
    <t>VIGNAUD</t>
  </si>
  <si>
    <t>Juliette</t>
  </si>
  <si>
    <t>Groupe VIGNAUD</t>
  </si>
  <si>
    <t>06 81 91 20 85</t>
  </si>
  <si>
    <t>j.vignaud@groupe-vignaud.fr</t>
  </si>
  <si>
    <t>VILLARD</t>
  </si>
  <si>
    <t>AMP Industries</t>
  </si>
  <si>
    <t>06 50 15 19 71</t>
  </si>
  <si>
    <t>sv-villard@amp-industries.fr</t>
  </si>
  <si>
    <t>VILLAYES</t>
  </si>
  <si>
    <t>Gilles</t>
  </si>
  <si>
    <t>Vikensi Communication</t>
  </si>
  <si>
    <t>06 77 53 06 49</t>
  </si>
  <si>
    <t>gvillayes@vikensicommunication.fr</t>
  </si>
  <si>
    <t>VINCENDEAU</t>
  </si>
  <si>
    <t>Atlantique Garage</t>
  </si>
  <si>
    <t>06 77 92 69 48</t>
  </si>
  <si>
    <t>atlantique.garage@orange.fr</t>
  </si>
  <si>
    <t>WELLER</t>
  </si>
  <si>
    <t>Cuisinella</t>
  </si>
  <si>
    <t>06 20 05 54 82</t>
  </si>
  <si>
    <t>alexandre.weller@cuisinella86-migne.com</t>
  </si>
  <si>
    <t>YMONNET</t>
  </si>
  <si>
    <t>CARE SARL</t>
  </si>
  <si>
    <t>06 60 82 47 41</t>
  </si>
  <si>
    <t>ys.pro@outlook.fr;samuelymonnet@yahoo.fr</t>
  </si>
  <si>
    <t>ZORZUT</t>
  </si>
  <si>
    <t>Chaudronnerie de l'Angoumois</t>
  </si>
  <si>
    <t>06 33 66 37 68</t>
  </si>
  <si>
    <t>v.zorzut@cdla-vg.fr</t>
  </si>
  <si>
    <t>C1</t>
  </si>
  <si>
    <t>08 et 09 Mars 2022</t>
  </si>
  <si>
    <t>LIEU A DEFINIR</t>
  </si>
  <si>
    <t>01</t>
  </si>
  <si>
    <t>18 et 19 Novembre 2021</t>
  </si>
  <si>
    <t>02</t>
  </si>
  <si>
    <t>20 et 21 janvier 2022</t>
  </si>
  <si>
    <t>03</t>
  </si>
  <si>
    <t>10 et 11 mars 2022</t>
  </si>
  <si>
    <t>04</t>
  </si>
  <si>
    <t xml:space="preserve"> 02 et 03 juin 2022</t>
  </si>
  <si>
    <t>Interne</t>
  </si>
  <si>
    <t>Montant à l'ORDRE Etape</t>
  </si>
  <si>
    <t>Montant à l'ordre CJD PoitouCharentes</t>
  </si>
  <si>
    <t>TARIF TTC
hotel 1 jour</t>
  </si>
  <si>
    <t>Montant Total</t>
  </si>
  <si>
    <t xml:space="preserve">ECOUTE ACTIVE - LEFEBVRE G                                                             </t>
  </si>
  <si>
    <t>MIEUX SE CONNAITRE POUR MIEUX MANAGER/REUSSIR- PRICE B</t>
  </si>
  <si>
    <t>L'ART DE LA REPARTIE- MILVILLE M</t>
  </si>
  <si>
    <t>ENNEAGRAMME 1 - MOUNIER X</t>
  </si>
  <si>
    <t>PARCOURS JD : APPRENDRE A APPRENDRE -TRILLAUD D</t>
  </si>
  <si>
    <t>PARCOURS Solidarité JD : GAD Groupe d'Aide à la Décision</t>
  </si>
  <si>
    <t>MIND MAPPING-PAVAGEAU L</t>
  </si>
  <si>
    <t>BUSINESS GAME -VERRET C</t>
  </si>
  <si>
    <t>ANALYSER LES BILANS, CERNER LES FORCES ET FAIBLESSES D'UNE
ENTREPRISE -VERRET C</t>
  </si>
  <si>
    <t>ENNEAGRAMME 2-MOUNIER X</t>
  </si>
  <si>
    <t xml:space="preserve">MANAGER ET ACCOMPAGNER VOS EQUIPES A DISTANCE -DUCROS E                 </t>
  </si>
  <si>
    <t xml:space="preserve">LA STRATEGIE DES POINTS FORTS - BRISEBOURG J                            </t>
  </si>
  <si>
    <t>PARCOURS JD : VISA -ETCHETO G</t>
  </si>
  <si>
    <t>ENEAGRAMME 3 - MOUNIER X</t>
  </si>
  <si>
    <t>L'ART DE PRESENTER SES IDEES-HILD F</t>
  </si>
  <si>
    <t>PARCOURS JD : FACILE Les intelligences collectives -CHAVENEAU M</t>
  </si>
  <si>
    <t>ECOUTE ACTIVE - LEFEBVRE G</t>
  </si>
  <si>
    <t>IMPROVISATION THEATRALE - NOGUES C</t>
  </si>
  <si>
    <t>Y A-T-IL UN PILOTE DANS L'AVION?- BOLLE REDAT B</t>
  </si>
  <si>
    <t>DEFINIR SA VISION D'ENTREPRISE ET TROUVER DES VOIES DE DEV - ETCHETO G</t>
  </si>
  <si>
    <t xml:space="preserve">LE JEU DU ROI ET DE LA REINE - MAGNEN JP                      </t>
  </si>
  <si>
    <t>PRISE DE PAROLE EN PUBLIC  - COGNY M</t>
  </si>
  <si>
    <t xml:space="preserve">ASSERTIVITE - LEFEBVRE G                                                             </t>
  </si>
  <si>
    <t xml:space="preserve">MANAGEMENT GESTION EQUIPE - LEFEBVRE G                                                             </t>
  </si>
  <si>
    <t>C2</t>
  </si>
  <si>
    <t>09 et 10 mars 2021</t>
  </si>
  <si>
    <t>LIEU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</si>
</sst>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d/m/yyyy"/>
    <numFmt numFmtId="166" formatCode="#,##0\ &quot;€&quot;"/>
  </numFmts>
  <fonts count="29">
    <font>
      <sz val="12"/>
      <color rgb="FF000000"/>
      <name val="Calibri"/>
    </font>
    <font>
      <sz val="26"/>
      <color rgb="FF000000"/>
      <name val="Calibri"/>
    </font>
    <font>
      <sz val="26"/>
      <color theme="1"/>
      <name val="Calibri"/>
    </font>
    <font>
      <sz val="12"/>
      <color theme="1"/>
      <name val="Calibri"/>
    </font>
    <font>
      <b/>
      <sz val="16"/>
      <color rgb="FF000000"/>
      <name val="Calibri"/>
    </font>
    <font>
      <sz val="12"/>
      <name val="Calibri"/>
    </font>
    <font>
      <sz val="18"/>
      <color rgb="FF000000"/>
      <name val="Calibri"/>
    </font>
    <font>
      <b/>
      <sz val="18"/>
      <color rgb="FF000000"/>
      <name val="Calibri"/>
    </font>
    <font>
      <sz val="14"/>
      <color theme="1"/>
      <name val="Calibri"/>
    </font>
    <font>
      <sz val="13"/>
      <color rgb="FF000000"/>
      <name val="Calibri"/>
    </font>
    <font>
      <b/>
      <sz val="12"/>
      <color rgb="FF000000"/>
      <name val="Calibri"/>
    </font>
    <font>
      <sz val="14"/>
      <color rgb="FF000000"/>
      <name val="Calibri"/>
    </font>
    <font>
      <b/>
      <u/>
      <sz val="12"/>
      <color rgb="FFFF0000"/>
      <name val="Calibri"/>
    </font>
    <font>
      <sz val="12"/>
      <color rgb="FFFF0000"/>
      <name val="Calibri"/>
    </font>
    <font>
      <u/>
      <sz val="12"/>
      <color theme="10"/>
      <name val="Calibri"/>
    </font>
    <font>
      <b/>
      <i/>
      <sz val="14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i/>
      <u/>
      <sz val="12"/>
      <color rgb="FF000000"/>
      <name val="Calibri"/>
    </font>
    <font>
      <sz val="11"/>
      <color rgb="FF222222"/>
      <name val="Calibri"/>
    </font>
    <font>
      <b/>
      <sz val="10"/>
      <color rgb="FFFFFFFF"/>
      <name val="Calibri"/>
    </font>
    <font>
      <b/>
      <sz val="12"/>
      <color rgb="FFFFFFFF"/>
      <name val="Calibri"/>
    </font>
    <font>
      <b/>
      <sz val="12"/>
      <color theme="1"/>
      <name val="Calibri"/>
    </font>
    <font>
      <b/>
      <sz val="10"/>
      <color rgb="FF000000"/>
      <name val="Calibri"/>
    </font>
    <font>
      <sz val="13"/>
      <color rgb="FF000000"/>
      <name val="Wingdings"/>
    </font>
  </fonts>
  <fills count="18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CC00"/>
        <bgColor rgb="FFFFCC00"/>
      </patternFill>
    </fill>
    <fill>
      <patternFill patternType="solid">
        <fgColor rgb="FFFF0000"/>
        <bgColor rgb="FFFF0000"/>
      </patternFill>
    </fill>
    <fill>
      <patternFill patternType="solid">
        <fgColor rgb="FF8496B0"/>
        <bgColor rgb="FF8496B0"/>
      </patternFill>
    </fill>
    <fill>
      <patternFill patternType="solid">
        <fgColor rgb="FFFBE4D5"/>
        <bgColor rgb="FFFBE4D5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FABF8F"/>
        <bgColor rgb="FFFABF8F"/>
      </patternFill>
    </fill>
    <fill>
      <patternFill patternType="solid">
        <fgColor rgb="FF9CC2E5"/>
        <bgColor rgb="FF9CC2E5"/>
      </patternFill>
    </fill>
    <fill>
      <patternFill patternType="solid">
        <fgColor rgb="FFD99594"/>
        <bgColor rgb="FFD99594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3" borderId="21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6" fillId="7" borderId="33" xfId="0" applyFont="1" applyFill="1" applyBorder="1" applyAlignment="1">
      <alignment vertical="center" textRotation="255"/>
    </xf>
    <xf numFmtId="0" fontId="0" fillId="7" borderId="33" xfId="0" applyFont="1" applyFill="1" applyBorder="1" applyAlignment="1">
      <alignment horizontal="center" vertical="center"/>
    </xf>
    <xf numFmtId="0" fontId="0" fillId="7" borderId="3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/>
    <xf numFmtId="0" fontId="18" fillId="4" borderId="33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65" fontId="18" fillId="0" borderId="33" xfId="0" applyNumberFormat="1" applyFont="1" applyBorder="1" applyAlignment="1">
      <alignment horizontal="center" vertical="center" wrapText="1"/>
    </xf>
    <xf numFmtId="166" fontId="18" fillId="0" borderId="33" xfId="0" applyNumberFormat="1" applyFont="1" applyBorder="1" applyAlignment="1">
      <alignment horizontal="center" vertical="center"/>
    </xf>
    <xf numFmtId="0" fontId="19" fillId="0" borderId="0" xfId="0" applyFont="1"/>
    <xf numFmtId="166" fontId="20" fillId="0" borderId="0" xfId="0" applyNumberFormat="1" applyFont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65" fontId="17" fillId="0" borderId="33" xfId="0" applyNumberFormat="1" applyFont="1" applyBorder="1" applyAlignment="1">
      <alignment horizontal="center" vertical="center" wrapText="1"/>
    </xf>
    <xf numFmtId="166" fontId="2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9" borderId="33" xfId="0" applyFont="1" applyFill="1" applyBorder="1"/>
    <xf numFmtId="0" fontId="0" fillId="9" borderId="49" xfId="0" applyFont="1" applyFill="1" applyBorder="1"/>
    <xf numFmtId="0" fontId="0" fillId="9" borderId="33" xfId="0" applyFont="1" applyFill="1" applyBorder="1" applyAlignment="1">
      <alignment horizontal="center" vertical="center"/>
    </xf>
    <xf numFmtId="0" fontId="17" fillId="10" borderId="33" xfId="0" applyFont="1" applyFill="1" applyBorder="1"/>
    <xf numFmtId="0" fontId="19" fillId="10" borderId="33" xfId="0" applyFont="1" applyFill="1" applyBorder="1"/>
    <xf numFmtId="0" fontId="19" fillId="10" borderId="50" xfId="0" applyFont="1" applyFill="1" applyBorder="1"/>
    <xf numFmtId="0" fontId="17" fillId="10" borderId="50" xfId="0" applyFont="1" applyFill="1" applyBorder="1"/>
    <xf numFmtId="0" fontId="17" fillId="10" borderId="33" xfId="0" applyFont="1" applyFill="1" applyBorder="1" applyAlignment="1">
      <alignment vertical="center"/>
    </xf>
    <xf numFmtId="164" fontId="19" fillId="10" borderId="33" xfId="0" applyNumberFormat="1" applyFont="1" applyFill="1" applyBorder="1" applyAlignment="1">
      <alignment horizontal="center"/>
    </xf>
    <xf numFmtId="49" fontId="19" fillId="10" borderId="51" xfId="0" applyNumberFormat="1" applyFont="1" applyFill="1" applyBorder="1"/>
    <xf numFmtId="0" fontId="0" fillId="0" borderId="33" xfId="0" applyFont="1" applyBorder="1"/>
    <xf numFmtId="0" fontId="19" fillId="10" borderId="50" xfId="0" applyFont="1" applyFill="1" applyBorder="1" applyAlignment="1">
      <alignment horizontal="center" vertical="center"/>
    </xf>
    <xf numFmtId="0" fontId="0" fillId="10" borderId="33" xfId="0" applyFont="1" applyFill="1" applyBorder="1"/>
    <xf numFmtId="0" fontId="17" fillId="10" borderId="52" xfId="0" applyFont="1" applyFill="1" applyBorder="1"/>
    <xf numFmtId="0" fontId="17" fillId="10" borderId="53" xfId="0" applyFont="1" applyFill="1" applyBorder="1" applyAlignment="1">
      <alignment wrapText="1"/>
    </xf>
    <xf numFmtId="0" fontId="17" fillId="10" borderId="53" xfId="0" applyFont="1" applyFill="1" applyBorder="1"/>
    <xf numFmtId="164" fontId="17" fillId="10" borderId="52" xfId="0" applyNumberFormat="1" applyFont="1" applyFill="1" applyBorder="1" applyAlignment="1">
      <alignment horizontal="center"/>
    </xf>
    <xf numFmtId="0" fontId="17" fillId="10" borderId="54" xfId="0" applyFont="1" applyFill="1" applyBorder="1"/>
    <xf numFmtId="0" fontId="17" fillId="10" borderId="53" xfId="0" applyFont="1" applyFill="1" applyBorder="1" applyAlignment="1">
      <alignment horizontal="center" vertical="center"/>
    </xf>
    <xf numFmtId="0" fontId="17" fillId="10" borderId="52" xfId="0" applyFont="1" applyFill="1" applyBorder="1" applyAlignment="1">
      <alignment wrapText="1"/>
    </xf>
    <xf numFmtId="0" fontId="19" fillId="10" borderId="53" xfId="0" applyFont="1" applyFill="1" applyBorder="1" applyAlignment="1">
      <alignment wrapText="1"/>
    </xf>
    <xf numFmtId="0" fontId="17" fillId="10" borderId="33" xfId="0" applyFont="1" applyFill="1" applyBorder="1" applyAlignment="1">
      <alignment vertical="center" wrapText="1"/>
    </xf>
    <xf numFmtId="164" fontId="19" fillId="10" borderId="52" xfId="0" applyNumberFormat="1" applyFont="1" applyFill="1" applyBorder="1" applyAlignment="1">
      <alignment horizontal="center" wrapText="1"/>
    </xf>
    <xf numFmtId="0" fontId="19" fillId="10" borderId="53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164" fontId="17" fillId="10" borderId="52" xfId="0" applyNumberFormat="1" applyFont="1" applyFill="1" applyBorder="1" applyAlignment="1">
      <alignment horizontal="center" wrapText="1"/>
    </xf>
    <xf numFmtId="0" fontId="19" fillId="10" borderId="52" xfId="0" applyFont="1" applyFill="1" applyBorder="1"/>
    <xf numFmtId="0" fontId="19" fillId="10" borderId="53" xfId="0" applyFont="1" applyFill="1" applyBorder="1"/>
    <xf numFmtId="164" fontId="19" fillId="10" borderId="52" xfId="0" applyNumberFormat="1" applyFont="1" applyFill="1" applyBorder="1" applyAlignment="1">
      <alignment horizontal="center"/>
    </xf>
    <xf numFmtId="49" fontId="19" fillId="10" borderId="54" xfId="0" applyNumberFormat="1" applyFont="1" applyFill="1" applyBorder="1"/>
    <xf numFmtId="0" fontId="19" fillId="10" borderId="53" xfId="0" applyFont="1" applyFill="1" applyBorder="1" applyAlignment="1">
      <alignment horizontal="center" vertical="center"/>
    </xf>
    <xf numFmtId="0" fontId="17" fillId="10" borderId="52" xfId="0" applyFont="1" applyFill="1" applyBorder="1" applyAlignment="1">
      <alignment horizontal="center"/>
    </xf>
    <xf numFmtId="49" fontId="17" fillId="10" borderId="52" xfId="0" applyNumberFormat="1" applyFont="1" applyFill="1" applyBorder="1" applyAlignment="1">
      <alignment horizontal="center" wrapText="1"/>
    </xf>
    <xf numFmtId="49" fontId="17" fillId="10" borderId="54" xfId="0" applyNumberFormat="1" applyFont="1" applyFill="1" applyBorder="1"/>
    <xf numFmtId="0" fontId="19" fillId="10" borderId="54" xfId="0" applyFont="1" applyFill="1" applyBorder="1" applyAlignment="1">
      <alignment wrapText="1"/>
    </xf>
    <xf numFmtId="0" fontId="19" fillId="10" borderId="54" xfId="0" applyFont="1" applyFill="1" applyBorder="1"/>
    <xf numFmtId="0" fontId="17" fillId="10" borderId="33" xfId="0" applyFont="1" applyFill="1" applyBorder="1" applyAlignment="1">
      <alignment wrapText="1"/>
    </xf>
    <xf numFmtId="0" fontId="23" fillId="10" borderId="53" xfId="0" applyFont="1" applyFill="1" applyBorder="1"/>
    <xf numFmtId="0" fontId="0" fillId="0" borderId="16" xfId="0" applyFont="1" applyBorder="1"/>
    <xf numFmtId="0" fontId="17" fillId="10" borderId="21" xfId="0" applyFont="1" applyFill="1" applyBorder="1"/>
    <xf numFmtId="0" fontId="17" fillId="10" borderId="54" xfId="0" applyFont="1" applyFill="1" applyBorder="1" applyAlignment="1">
      <alignment wrapText="1"/>
    </xf>
    <xf numFmtId="49" fontId="23" fillId="10" borderId="54" xfId="0" applyNumberFormat="1" applyFont="1" applyFill="1" applyBorder="1"/>
    <xf numFmtId="0" fontId="19" fillId="10" borderId="33" xfId="0" applyFont="1" applyFill="1" applyBorder="1" applyAlignment="1">
      <alignment vertical="center" wrapText="1"/>
    </xf>
    <xf numFmtId="0" fontId="19" fillId="10" borderId="52" xfId="0" applyFont="1" applyFill="1" applyBorder="1" applyAlignment="1">
      <alignment wrapText="1"/>
    </xf>
    <xf numFmtId="0" fontId="24" fillId="11" borderId="55" xfId="0" applyFont="1" applyFill="1" applyBorder="1" applyAlignment="1">
      <alignment horizontal="center" vertical="center" wrapText="1"/>
    </xf>
    <xf numFmtId="0" fontId="25" fillId="11" borderId="55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21" fillId="12" borderId="56" xfId="0" quotePrefix="1" applyFont="1" applyFill="1" applyBorder="1" applyAlignment="1">
      <alignment horizontal="center" vertical="center" wrapText="1"/>
    </xf>
    <xf numFmtId="0" fontId="26" fillId="12" borderId="57" xfId="0" applyFont="1" applyFill="1" applyBorder="1" applyAlignment="1">
      <alignment horizontal="center" vertical="center" wrapText="1"/>
    </xf>
    <xf numFmtId="0" fontId="26" fillId="12" borderId="58" xfId="0" applyFont="1" applyFill="1" applyBorder="1" applyAlignment="1">
      <alignment horizontal="center" vertical="center" wrapText="1"/>
    </xf>
    <xf numFmtId="0" fontId="21" fillId="13" borderId="55" xfId="0" quotePrefix="1" applyFont="1" applyFill="1" applyBorder="1" applyAlignment="1">
      <alignment horizontal="center" vertical="center" wrapText="1"/>
    </xf>
    <xf numFmtId="0" fontId="26" fillId="13" borderId="55" xfId="0" applyFont="1" applyFill="1" applyBorder="1" applyAlignment="1">
      <alignment horizontal="center" vertical="center"/>
    </xf>
    <xf numFmtId="0" fontId="3" fillId="13" borderId="55" xfId="0" applyFont="1" applyFill="1" applyBorder="1" applyAlignment="1">
      <alignment horizontal="center" vertical="center"/>
    </xf>
    <xf numFmtId="0" fontId="21" fillId="14" borderId="55" xfId="0" quotePrefix="1" applyFont="1" applyFill="1" applyBorder="1" applyAlignment="1">
      <alignment horizontal="center" vertical="center" wrapText="1"/>
    </xf>
    <xf numFmtId="0" fontId="26" fillId="14" borderId="55" xfId="0" applyFont="1" applyFill="1" applyBorder="1" applyAlignment="1">
      <alignment horizontal="center" vertical="center"/>
    </xf>
    <xf numFmtId="0" fontId="3" fillId="14" borderId="55" xfId="0" applyFont="1" applyFill="1" applyBorder="1" applyAlignment="1">
      <alignment horizontal="center" vertical="center"/>
    </xf>
    <xf numFmtId="0" fontId="21" fillId="15" borderId="55" xfId="0" quotePrefix="1" applyFont="1" applyFill="1" applyBorder="1" applyAlignment="1">
      <alignment horizontal="center" vertical="center" wrapText="1"/>
    </xf>
    <xf numFmtId="0" fontId="26" fillId="15" borderId="55" xfId="0" applyFont="1" applyFill="1" applyBorder="1" applyAlignment="1">
      <alignment horizontal="center" vertical="center" wrapText="1"/>
    </xf>
    <xf numFmtId="0" fontId="3" fillId="15" borderId="55" xfId="0" applyFont="1" applyFill="1" applyBorder="1" applyAlignment="1">
      <alignment horizontal="center" vertical="center"/>
    </xf>
    <xf numFmtId="0" fontId="19" fillId="0" borderId="7" xfId="0" applyFont="1" applyBorder="1"/>
    <xf numFmtId="0" fontId="10" fillId="3" borderId="59" xfId="0" applyFont="1" applyFill="1" applyBorder="1" applyAlignment="1">
      <alignment horizontal="center" wrapText="1"/>
    </xf>
    <xf numFmtId="0" fontId="10" fillId="3" borderId="60" xfId="0" applyFont="1" applyFill="1" applyBorder="1" applyAlignment="1">
      <alignment horizontal="center" wrapText="1"/>
    </xf>
    <xf numFmtId="0" fontId="19" fillId="0" borderId="61" xfId="0" applyFont="1" applyBorder="1"/>
    <xf numFmtId="0" fontId="10" fillId="0" borderId="62" xfId="0" applyFont="1" applyBorder="1" applyAlignment="1">
      <alignment wrapText="1"/>
    </xf>
    <xf numFmtId="0" fontId="26" fillId="12" borderId="63" xfId="0" quotePrefix="1" applyFont="1" applyFill="1" applyBorder="1" applyAlignment="1">
      <alignment horizontal="center" wrapText="1"/>
    </xf>
    <xf numFmtId="0" fontId="26" fillId="12" borderId="63" xfId="0" applyFont="1" applyFill="1" applyBorder="1" applyAlignment="1">
      <alignment horizontal="center" wrapText="1"/>
    </xf>
    <xf numFmtId="0" fontId="19" fillId="0" borderId="62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26" fillId="13" borderId="63" xfId="0" quotePrefix="1" applyFont="1" applyFill="1" applyBorder="1" applyAlignment="1">
      <alignment horizontal="center" wrapText="1"/>
    </xf>
    <xf numFmtId="0" fontId="27" fillId="16" borderId="64" xfId="0" applyFont="1" applyFill="1" applyBorder="1" applyAlignment="1">
      <alignment vertical="center" wrapText="1"/>
    </xf>
    <xf numFmtId="0" fontId="26" fillId="13" borderId="55" xfId="0" applyFont="1" applyFill="1" applyBorder="1" applyAlignment="1">
      <alignment horizontal="center" vertical="center" wrapText="1"/>
    </xf>
    <xf numFmtId="0" fontId="26" fillId="13" borderId="63" xfId="0" applyFont="1" applyFill="1" applyBorder="1" applyAlignment="1">
      <alignment horizontal="center" wrapText="1"/>
    </xf>
    <xf numFmtId="0" fontId="27" fillId="16" borderId="65" xfId="0" applyFont="1" applyFill="1" applyBorder="1" applyAlignment="1">
      <alignment vertical="center" wrapText="1"/>
    </xf>
    <xf numFmtId="0" fontId="3" fillId="13" borderId="55" xfId="0" applyFont="1" applyFill="1" applyBorder="1" applyAlignment="1">
      <alignment horizontal="center" vertical="center" wrapText="1"/>
    </xf>
    <xf numFmtId="0" fontId="26" fillId="14" borderId="63" xfId="0" quotePrefix="1" applyFont="1" applyFill="1" applyBorder="1" applyAlignment="1">
      <alignment horizontal="center" wrapText="1"/>
    </xf>
    <xf numFmtId="0" fontId="26" fillId="14" borderId="63" xfId="0" applyFont="1" applyFill="1" applyBorder="1" applyAlignment="1">
      <alignment horizontal="center"/>
    </xf>
    <xf numFmtId="0" fontId="26" fillId="15" borderId="63" xfId="0" quotePrefix="1" applyFont="1" applyFill="1" applyBorder="1" applyAlignment="1">
      <alignment horizontal="center" wrapText="1"/>
    </xf>
    <xf numFmtId="0" fontId="26" fillId="15" borderId="63" xfId="0" applyFont="1" applyFill="1" applyBorder="1" applyAlignment="1">
      <alignment horizontal="center"/>
    </xf>
    <xf numFmtId="0" fontId="25" fillId="11" borderId="63" xfId="0" applyFont="1" applyFill="1" applyBorder="1" applyAlignment="1">
      <alignment horizontal="center" wrapText="1"/>
    </xf>
    <xf numFmtId="0" fontId="25" fillId="17" borderId="63" xfId="0" applyFont="1" applyFill="1" applyBorder="1" applyAlignment="1">
      <alignment horizontal="center" wrapText="1"/>
    </xf>
    <xf numFmtId="0" fontId="25" fillId="17" borderId="55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5" fillId="0" borderId="14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3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7" fillId="3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164" fontId="11" fillId="5" borderId="18" xfId="0" applyNumberFormat="1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13" fillId="2" borderId="23" xfId="0" applyFont="1" applyFill="1" applyBorder="1" applyAlignment="1">
      <alignment horizontal="center"/>
    </xf>
    <xf numFmtId="0" fontId="5" fillId="0" borderId="24" xfId="0" applyFont="1" applyBorder="1"/>
    <xf numFmtId="0" fontId="5" fillId="0" borderId="25" xfId="0" applyFont="1" applyBorder="1"/>
    <xf numFmtId="0" fontId="11" fillId="0" borderId="26" xfId="0" applyFont="1" applyBorder="1" applyAlignment="1">
      <alignment horizontal="center" vertical="center" wrapText="1"/>
    </xf>
    <xf numFmtId="0" fontId="5" fillId="0" borderId="26" xfId="0" applyFont="1" applyBorder="1"/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/>
    <xf numFmtId="0" fontId="0" fillId="2" borderId="27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14" fillId="2" borderId="27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0" fillId="0" borderId="0" xfId="0" applyFont="1" applyAlignment="1">
      <alignment horizontal="center"/>
    </xf>
    <xf numFmtId="0" fontId="15" fillId="0" borderId="32" xfId="0" applyFont="1" applyBorder="1" applyAlignment="1">
      <alignment horizontal="center" vertical="center"/>
    </xf>
    <xf numFmtId="0" fontId="5" fillId="0" borderId="32" xfId="0" applyFont="1" applyBorder="1"/>
    <xf numFmtId="0" fontId="0" fillId="7" borderId="34" xfId="0" applyFont="1" applyFill="1" applyBorder="1" applyAlignment="1">
      <alignment horizontal="center" vertical="center"/>
    </xf>
    <xf numFmtId="0" fontId="5" fillId="0" borderId="35" xfId="0" applyFont="1" applyBorder="1"/>
    <xf numFmtId="0" fontId="5" fillId="0" borderId="36" xfId="0" applyFont="1" applyBorder="1"/>
    <xf numFmtId="0" fontId="18" fillId="3" borderId="34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0" borderId="37" xfId="0" applyFont="1" applyBorder="1" applyAlignment="1">
      <alignment horizontal="left"/>
    </xf>
    <xf numFmtId="0" fontId="5" fillId="0" borderId="37" xfId="0" applyFont="1" applyBorder="1"/>
    <xf numFmtId="0" fontId="10" fillId="0" borderId="37" xfId="0" applyFont="1" applyBorder="1" applyAlignment="1">
      <alignment horizontal="center"/>
    </xf>
    <xf numFmtId="0" fontId="0" fillId="8" borderId="38" xfId="0" applyFont="1" applyFill="1" applyBorder="1" applyAlignment="1">
      <alignment horizontal="center" shrinkToFit="1"/>
    </xf>
    <xf numFmtId="0" fontId="5" fillId="0" borderId="39" xfId="0" applyFont="1" applyBorder="1"/>
    <xf numFmtId="0" fontId="5" fillId="0" borderId="43" xfId="0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6" xfId="0" applyFont="1" applyBorder="1"/>
    <xf numFmtId="0" fontId="0" fillId="3" borderId="40" xfId="0" applyFont="1" applyFill="1" applyBorder="1" applyAlignment="1">
      <alignment horizontal="center"/>
    </xf>
    <xf numFmtId="0" fontId="5" fillId="0" borderId="41" xfId="0" applyFont="1" applyBorder="1"/>
    <xf numFmtId="0" fontId="5" fillId="0" borderId="42" xfId="0" applyFont="1" applyBorder="1"/>
    <xf numFmtId="0" fontId="5" fillId="0" borderId="47" xfId="0" applyFont="1" applyBorder="1"/>
    <xf numFmtId="0" fontId="5" fillId="0" borderId="48" xfId="0" applyFont="1" applyBorder="1"/>
  </cellXfs>
  <cellStyles count="1">
    <cellStyle name="Normal" xfId="0" builtinId="0"/>
  </cellStyles>
  <dxfs count="6">
    <dxf>
      <fill>
        <patternFill patternType="solid">
          <fgColor rgb="FF66FFFF"/>
          <bgColor rgb="FF66FFFF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66FF"/>
          <bgColor rgb="FF9966FF"/>
        </patternFill>
      </fill>
    </dxf>
    <dxf>
      <fill>
        <patternFill patternType="solid">
          <fgColor rgb="FFC8C8C8"/>
          <bgColor rgb="FFC8C8C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655320</xdr:colOff>
      <xdr:row>0</xdr:row>
      <xdr:rowOff>124777</xdr:rowOff>
    </xdr:from>
    <xdr:to>
      <xdr:col>10</xdr:col>
      <xdr:colOff>724718</xdr:colOff>
      <xdr:row>3</xdr:row>
      <xdr:rowOff>106680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EB7DAE-4022-4F75-A382-A7440C22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124777"/>
          <a:ext cx="1501958" cy="492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P16" sqref="P16"/>
    </sheetView>
  </sheetViews>
  <sheetFormatPr baseColWidth="10" defaultColWidth="11.19921875" defaultRowHeight="15" customHeight="1"/>
  <cols>
    <col min="1" max="1" width="1.69921875" customWidth="1"/>
    <col min="2" max="2" width="2.69921875" customWidth="1"/>
    <col min="3" max="3" width="11.09765625" customWidth="1"/>
    <col min="4" max="4" width="11.59765625" customWidth="1"/>
    <col min="5" max="5" width="6.19921875" customWidth="1"/>
    <col min="6" max="6" width="8.19921875" customWidth="1"/>
    <col min="7" max="7" width="12.69921875" customWidth="1"/>
    <col min="8" max="8" width="7.19921875" customWidth="1"/>
    <col min="9" max="9" width="9.59765625" customWidth="1"/>
    <col min="10" max="10" width="9.19921875" customWidth="1"/>
    <col min="11" max="11" width="9.59765625" customWidth="1"/>
    <col min="12" max="12" width="1.59765625" customWidth="1"/>
    <col min="13" max="14" width="8.69921875" hidden="1" customWidth="1"/>
    <col min="15" max="15" width="8.69921875" customWidth="1"/>
    <col min="16" max="19" width="10" customWidth="1"/>
  </cols>
  <sheetData>
    <row r="1" spans="1:19" ht="20.25" customHeight="1">
      <c r="A1" s="1"/>
      <c r="B1" s="129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2"/>
      <c r="M1" s="2"/>
      <c r="N1" s="3"/>
      <c r="O1" s="4"/>
    </row>
    <row r="2" spans="1:19" ht="17.25" customHeight="1">
      <c r="A2" s="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2"/>
      <c r="M2" s="2"/>
      <c r="N2" s="3"/>
      <c r="O2" s="130"/>
      <c r="P2" s="115" t="s">
        <v>1</v>
      </c>
      <c r="Q2" s="116"/>
      <c r="R2" s="116"/>
      <c r="S2" s="117"/>
    </row>
    <row r="3" spans="1:19" ht="3.75" customHeight="1">
      <c r="A3" s="1"/>
      <c r="B3" s="5"/>
      <c r="C3" s="5"/>
      <c r="D3" s="5"/>
      <c r="E3" s="5"/>
      <c r="F3" s="5"/>
      <c r="G3" s="5"/>
      <c r="H3" s="1"/>
      <c r="I3" s="1"/>
      <c r="J3" s="1"/>
      <c r="K3" s="1"/>
      <c r="L3" s="2"/>
      <c r="M3" s="2"/>
      <c r="N3" s="3"/>
      <c r="O3" s="131"/>
      <c r="P3" s="132"/>
      <c r="Q3" s="122"/>
      <c r="R3" s="122"/>
      <c r="S3" s="133"/>
    </row>
    <row r="4" spans="1:19" ht="15" customHeight="1">
      <c r="A4" s="1"/>
      <c r="B4" s="121" t="s">
        <v>2</v>
      </c>
      <c r="C4" s="122"/>
      <c r="D4" s="122"/>
      <c r="E4" s="134"/>
      <c r="F4" s="135"/>
      <c r="G4" s="136"/>
      <c r="H4" s="1"/>
      <c r="I4" s="1"/>
      <c r="J4" s="1"/>
      <c r="K4" s="1"/>
      <c r="L4" s="2"/>
      <c r="M4" s="2"/>
      <c r="N4" s="3"/>
      <c r="O4" s="131"/>
      <c r="P4" s="132"/>
      <c r="Q4" s="122"/>
      <c r="R4" s="122"/>
      <c r="S4" s="133"/>
    </row>
    <row r="5" spans="1:19" ht="15" customHeight="1">
      <c r="A5" s="1"/>
      <c r="B5" s="122"/>
      <c r="C5" s="122"/>
      <c r="D5" s="122"/>
      <c r="E5" s="137"/>
      <c r="F5" s="138"/>
      <c r="G5" s="139"/>
      <c r="H5" s="1"/>
      <c r="I5" s="1"/>
      <c r="J5" s="1"/>
      <c r="K5" s="1"/>
      <c r="L5" s="2"/>
      <c r="M5" s="2"/>
      <c r="N5" s="3"/>
      <c r="O5" s="114"/>
      <c r="P5" s="118"/>
      <c r="Q5" s="119"/>
      <c r="R5" s="119"/>
      <c r="S5" s="120"/>
    </row>
    <row r="6" spans="1:19" ht="20.25" customHeight="1">
      <c r="A6" s="1"/>
      <c r="B6" s="140"/>
      <c r="C6" s="126"/>
      <c r="D6" s="126"/>
      <c r="E6" s="126"/>
      <c r="F6" s="126"/>
      <c r="G6" s="126"/>
      <c r="H6" s="126"/>
      <c r="I6" s="126"/>
      <c r="J6" s="126"/>
      <c r="K6" s="127"/>
      <c r="L6" s="141"/>
      <c r="M6" s="122"/>
      <c r="N6" s="122"/>
      <c r="O6" s="142"/>
      <c r="P6" s="115" t="s">
        <v>3</v>
      </c>
      <c r="Q6" s="116"/>
      <c r="R6" s="116"/>
      <c r="S6" s="117"/>
    </row>
    <row r="7" spans="1:19" ht="20.25" customHeight="1">
      <c r="A7" s="1"/>
      <c r="B7" s="124" t="s">
        <v>4</v>
      </c>
      <c r="C7" s="122"/>
      <c r="D7" s="122"/>
      <c r="E7" s="122"/>
      <c r="F7" s="122"/>
      <c r="G7" s="122"/>
      <c r="H7" s="122"/>
      <c r="I7" s="122"/>
      <c r="J7" s="122"/>
      <c r="K7" s="122"/>
      <c r="L7" s="6"/>
      <c r="M7" s="6"/>
      <c r="N7" s="6"/>
      <c r="O7" s="114"/>
      <c r="P7" s="118"/>
      <c r="Q7" s="119"/>
      <c r="R7" s="119"/>
      <c r="S7" s="120"/>
    </row>
    <row r="8" spans="1:19" ht="21" customHeight="1">
      <c r="A8" s="1"/>
      <c r="B8" s="123" t="s">
        <v>5</v>
      </c>
      <c r="C8" s="122"/>
      <c r="D8" s="125"/>
      <c r="E8" s="126"/>
      <c r="F8" s="126"/>
      <c r="G8" s="126"/>
      <c r="H8" s="126"/>
      <c r="I8" s="126"/>
      <c r="J8" s="126"/>
      <c r="K8" s="127"/>
      <c r="L8" s="6"/>
      <c r="M8" s="6"/>
      <c r="N8" s="6"/>
      <c r="O8" s="113"/>
      <c r="P8" s="115" t="s">
        <v>6</v>
      </c>
      <c r="Q8" s="116"/>
      <c r="R8" s="116"/>
      <c r="S8" s="117"/>
    </row>
    <row r="9" spans="1:19" ht="21" customHeight="1">
      <c r="A9" s="1"/>
      <c r="B9" s="128" t="str">
        <f>IF(ISBLANK(D8)," ","De la société "&amp;VLOOKUP(D8,Tableau_JD,4,FALSE)&amp;" de la section de "&amp;VLOOKUP(D8,Tableau_JD,11,FALSE))</f>
        <v xml:space="preserve"> </v>
      </c>
      <c r="C9" s="122"/>
      <c r="D9" s="122"/>
      <c r="E9" s="122"/>
      <c r="F9" s="122"/>
      <c r="G9" s="122"/>
      <c r="H9" s="122"/>
      <c r="I9" s="122"/>
      <c r="J9" s="122"/>
      <c r="K9" s="122"/>
      <c r="L9" s="7"/>
      <c r="M9" s="7"/>
      <c r="N9" s="3"/>
      <c r="O9" s="114"/>
      <c r="P9" s="118"/>
      <c r="Q9" s="119"/>
      <c r="R9" s="119"/>
      <c r="S9" s="120"/>
    </row>
    <row r="10" spans="1:19" ht="2.25" customHeight="1">
      <c r="A10" s="1"/>
      <c r="B10" s="1"/>
      <c r="C10" s="8"/>
      <c r="D10" s="8"/>
      <c r="E10" s="8"/>
      <c r="F10" s="8"/>
      <c r="G10" s="8"/>
      <c r="H10" s="9"/>
      <c r="I10" s="9"/>
      <c r="J10" s="8"/>
      <c r="K10" s="8"/>
      <c r="L10" s="7"/>
      <c r="M10" s="7"/>
      <c r="N10" s="3"/>
    </row>
    <row r="11" spans="1:19" ht="18.75" customHeight="1">
      <c r="A11" s="1"/>
      <c r="B11" s="143" t="str">
        <f>"mon n° de téléphone est toujours le "</f>
        <v xml:space="preserve">mon n° de téléphone est toujours le </v>
      </c>
      <c r="C11" s="122"/>
      <c r="D11" s="122"/>
      <c r="E11" s="122"/>
      <c r="F11" s="122"/>
      <c r="G11" s="144" t="str">
        <f>IF(ISBLANK(D8)," ",VLOOKUP(D8,Tableau_JD,8,FALSE))</f>
        <v xml:space="preserve"> </v>
      </c>
      <c r="H11" s="126"/>
      <c r="I11" s="126"/>
      <c r="J11" s="126"/>
      <c r="K11" s="127"/>
      <c r="L11" s="3"/>
      <c r="M11" s="3"/>
      <c r="N11" s="3"/>
    </row>
    <row r="12" spans="1:19" ht="6" customHeight="1">
      <c r="A12" s="1"/>
      <c r="B12" s="10"/>
      <c r="C12" s="1"/>
      <c r="D12" s="8"/>
      <c r="E12" s="8"/>
      <c r="F12" s="8"/>
      <c r="G12" s="8"/>
      <c r="H12" s="8"/>
      <c r="I12" s="8"/>
      <c r="J12" s="8"/>
      <c r="K12" s="8"/>
      <c r="L12" s="7"/>
      <c r="M12" s="7"/>
      <c r="N12" s="3"/>
    </row>
    <row r="13" spans="1:19" ht="18" customHeight="1">
      <c r="A13" s="1"/>
      <c r="B13" s="143" t="s">
        <v>7</v>
      </c>
      <c r="C13" s="122"/>
      <c r="D13" s="122"/>
      <c r="E13" s="122"/>
      <c r="F13" s="122"/>
      <c r="G13" s="145" t="str">
        <f>IF(ISBLANK(D8)," ",VLOOKUP(D8,Tableau_JD,9,FALSE))</f>
        <v xml:space="preserve"> </v>
      </c>
      <c r="H13" s="126"/>
      <c r="I13" s="126"/>
      <c r="J13" s="126"/>
      <c r="K13" s="127"/>
      <c r="L13" s="7"/>
      <c r="M13" s="6"/>
      <c r="N13" s="3"/>
    </row>
    <row r="14" spans="1:19" ht="8.25" customHeight="1">
      <c r="A14" s="1"/>
      <c r="B14" s="1"/>
      <c r="C14" s="8"/>
      <c r="D14" s="8"/>
      <c r="E14" s="8"/>
      <c r="F14" s="8"/>
      <c r="G14" s="8"/>
      <c r="H14" s="8"/>
      <c r="I14" s="8"/>
      <c r="J14" s="8"/>
      <c r="K14" s="8"/>
      <c r="L14" s="7"/>
      <c r="M14" s="7"/>
      <c r="N14" s="3"/>
    </row>
    <row r="15" spans="1:19" ht="18">
      <c r="A15" s="1"/>
      <c r="B15" s="143" t="s">
        <v>8</v>
      </c>
      <c r="C15" s="122"/>
      <c r="D15" s="122"/>
      <c r="E15" s="122"/>
      <c r="F15" s="122"/>
      <c r="G15" s="146" t="str">
        <f>IF(ISBLANK(D8)," ",VLOOKUP(D8,Tableau_JD,10,FALSE))</f>
        <v xml:space="preserve"> </v>
      </c>
      <c r="H15" s="126"/>
      <c r="I15" s="126"/>
      <c r="J15" s="126"/>
      <c r="K15" s="127"/>
      <c r="L15" s="7"/>
      <c r="M15" s="7"/>
      <c r="N15" s="3"/>
    </row>
    <row r="16" spans="1:19" ht="18">
      <c r="A16" s="1"/>
      <c r="B16" s="147" t="s">
        <v>9</v>
      </c>
      <c r="C16" s="122"/>
      <c r="D16" s="122"/>
      <c r="E16" s="122"/>
      <c r="F16" s="122"/>
      <c r="G16" s="122"/>
      <c r="H16" s="122"/>
      <c r="I16" s="122"/>
      <c r="J16" s="122"/>
      <c r="K16" s="122"/>
      <c r="L16" s="7"/>
      <c r="M16" s="7"/>
      <c r="N16" s="3"/>
    </row>
    <row r="17" spans="1:26" ht="18.75" customHeight="1">
      <c r="A17" s="1"/>
      <c r="B17" s="148" t="s">
        <v>10</v>
      </c>
      <c r="C17" s="122"/>
      <c r="D17" s="122"/>
      <c r="E17" s="122"/>
      <c r="F17" s="122"/>
      <c r="G17" s="122"/>
      <c r="H17" s="122"/>
      <c r="I17" s="122"/>
      <c r="J17" s="122"/>
      <c r="K17" s="122"/>
      <c r="L17" s="7"/>
      <c r="M17" s="7"/>
      <c r="N17" s="3"/>
    </row>
    <row r="18" spans="1:26" ht="21" customHeight="1">
      <c r="A18" s="1"/>
      <c r="B18" s="1"/>
      <c r="C18" s="8"/>
      <c r="D18" s="8"/>
      <c r="E18" s="8"/>
      <c r="F18" s="149" t="s">
        <v>11</v>
      </c>
      <c r="G18" s="122"/>
      <c r="H18" s="122"/>
      <c r="I18" s="122"/>
      <c r="J18" s="122"/>
      <c r="K18" s="11" t="s">
        <v>12</v>
      </c>
      <c r="L18" s="7"/>
      <c r="M18" s="7"/>
      <c r="N18" s="3"/>
    </row>
    <row r="19" spans="1:26" ht="18" customHeight="1">
      <c r="A19" s="1"/>
      <c r="B19" s="150" t="s">
        <v>13</v>
      </c>
      <c r="C19" s="151"/>
      <c r="D19" s="151"/>
      <c r="E19" s="151"/>
      <c r="F19" s="151"/>
      <c r="G19" s="151"/>
      <c r="H19" s="151"/>
      <c r="I19" s="151"/>
      <c r="J19" s="151"/>
      <c r="K19" s="151"/>
      <c r="L19" s="7"/>
      <c r="M19" s="7"/>
      <c r="N19" s="3"/>
    </row>
    <row r="20" spans="1:26" ht="39" customHeight="1">
      <c r="A20" s="1"/>
      <c r="B20" s="152"/>
      <c r="C20" s="153"/>
      <c r="D20" s="153"/>
      <c r="E20" s="153"/>
      <c r="F20" s="153"/>
      <c r="G20" s="153"/>
      <c r="H20" s="153"/>
      <c r="I20" s="153"/>
      <c r="J20" s="153"/>
      <c r="K20" s="154"/>
      <c r="L20" s="7"/>
      <c r="M20" s="7"/>
      <c r="N20" s="3"/>
    </row>
    <row r="21" spans="1:26" ht="25.5" customHeight="1">
      <c r="A21" s="1"/>
      <c r="B21" s="155" t="str">
        <f>IF(OR(E4="C1",E4="C2"),"Renseigner pour votre collaborateur","Si dans ton entreprise, une personne gère la formation, merci de nous transmettre :")</f>
        <v>Si dans ton entreprise, une personne gère la formation, merci de nous transmettre :</v>
      </c>
      <c r="C21" s="156"/>
      <c r="D21" s="156"/>
      <c r="E21" s="156"/>
      <c r="F21" s="156"/>
      <c r="G21" s="156"/>
      <c r="H21" s="156"/>
      <c r="I21" s="156"/>
      <c r="J21" s="156"/>
      <c r="K21" s="156"/>
      <c r="L21" s="7"/>
      <c r="M21" s="7"/>
      <c r="N21" s="3"/>
    </row>
    <row r="22" spans="1:26" ht="21.75" customHeight="1">
      <c r="A22" s="1"/>
      <c r="B22" s="157" t="s">
        <v>14</v>
      </c>
      <c r="C22" s="158"/>
      <c r="D22" s="159"/>
      <c r="E22" s="160"/>
      <c r="F22" s="158"/>
      <c r="G22" s="12" t="s">
        <v>15</v>
      </c>
      <c r="H22" s="161"/>
      <c r="I22" s="160"/>
      <c r="J22" s="160"/>
      <c r="K22" s="162"/>
      <c r="L22" s="3"/>
      <c r="M22" s="3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157" t="s">
        <v>16</v>
      </c>
      <c r="C23" s="158"/>
      <c r="D23" s="159"/>
      <c r="E23" s="160"/>
      <c r="F23" s="158"/>
      <c r="G23" s="12" t="s">
        <v>17</v>
      </c>
      <c r="H23" s="159"/>
      <c r="I23" s="160"/>
      <c r="J23" s="160"/>
      <c r="K23" s="162"/>
      <c r="L23" s="3"/>
      <c r="M23" s="3"/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164" t="s">
        <v>18</v>
      </c>
      <c r="C24" s="165"/>
      <c r="D24" s="165"/>
      <c r="E24" s="165"/>
      <c r="F24" s="164"/>
      <c r="G24" s="165"/>
      <c r="H24" s="165"/>
      <c r="I24" s="165"/>
      <c r="J24" s="165"/>
      <c r="K24" s="165"/>
      <c r="L24" s="13"/>
      <c r="M24" s="13"/>
      <c r="N24" s="3"/>
    </row>
    <row r="25" spans="1:26" ht="73.5" customHeight="1">
      <c r="A25" s="1"/>
      <c r="B25" s="14" t="s">
        <v>19</v>
      </c>
      <c r="C25" s="166" t="s">
        <v>20</v>
      </c>
      <c r="D25" s="167"/>
      <c r="E25" s="168"/>
      <c r="F25" s="15" t="s">
        <v>21</v>
      </c>
      <c r="G25" s="15" t="s">
        <v>22</v>
      </c>
      <c r="H25" s="15" t="s">
        <v>23</v>
      </c>
      <c r="I25" s="16" t="s">
        <v>24</v>
      </c>
      <c r="J25" s="16" t="s">
        <v>25</v>
      </c>
      <c r="K25" s="16" t="s">
        <v>26</v>
      </c>
      <c r="L25" s="3"/>
      <c r="M25" s="17" t="s">
        <v>27</v>
      </c>
      <c r="N25" s="3"/>
    </row>
    <row r="26" spans="1:26" ht="27" customHeight="1">
      <c r="A26" s="18"/>
      <c r="B26" s="19">
        <v>1</v>
      </c>
      <c r="C26" s="169"/>
      <c r="D26" s="167"/>
      <c r="E26" s="168"/>
      <c r="F26" s="20" t="str">
        <f>IF(ISBLANK(C26),"",VLOOKUP(C26,Tableau_Formation,2,FALSE))</f>
        <v/>
      </c>
      <c r="G26" s="21" t="str">
        <f>IF(ISBLANK(C26),"",VLOOKUP(C26,Tableau_Formation,4,FALSE))</f>
        <v/>
      </c>
      <c r="H26" s="20" t="str">
        <f>IF(ISBLANK(C26),"",VLOOKUP(C26,Tableau_Formation,5,FALSE))</f>
        <v/>
      </c>
      <c r="I26" s="22" t="str">
        <f t="shared" ref="I26:I28" si="0">IF(ISERROR(N26),"",N26)</f>
        <v/>
      </c>
      <c r="J26" s="22" t="str">
        <f>IF(ISBLANK(C26),"",VLOOKUP(C26,Tableau_Formation,9,FALSE)+IF(MID($C26,4,7)="PARCOUR",IF($K$18="SINGLE",TARIF_SINGLE,Tarif_TWIN),0))</f>
        <v/>
      </c>
      <c r="K26" s="22" t="str">
        <f>IF(ISBLANK(C26),"",VLOOKUP(C26,Tableau_Formation,8,FALSE))</f>
        <v/>
      </c>
      <c r="L26" s="23"/>
      <c r="M26" s="23" t="str">
        <f>IF(ISBLANK($C26),"0",VLOOKUP($C26,Tableau_Formation,6,FALSE))</f>
        <v>0</v>
      </c>
      <c r="N26" s="24" t="e">
        <f>IF(ISBLANK($C26),"",VLOOKUP($C26,Tableau_Formation,7,FALSE)+IF(MID($C26,4,7)="PARCOUR","0",IF($K$18="SINGLE",TARIF_SINGLE,Tarif_TWIN)))-IF(M26=1,IF($K$18="SINGLE",TARIF_SINGLE,Tarif_TWIN))</f>
        <v>#VALUE!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7" customHeight="1">
      <c r="A27" s="18"/>
      <c r="B27" s="25">
        <v>2</v>
      </c>
      <c r="C27" s="169"/>
      <c r="D27" s="167"/>
      <c r="E27" s="168"/>
      <c r="F27" s="25" t="str">
        <f>IF(ISBLANK(C27),"",VLOOKUP(C27,Tableau_Formation,2,FALSE))</f>
        <v/>
      </c>
      <c r="G27" s="26" t="str">
        <f>IF(ISBLANK(C27),"",VLOOKUP(C27,Tableau_Formation,4,FALSE))</f>
        <v/>
      </c>
      <c r="H27" s="25" t="str">
        <f>IF(ISBLANK(C27),"",VLOOKUP(C27,Tableau_Formation,5,FALSE))</f>
        <v/>
      </c>
      <c r="I27" s="22" t="str">
        <f t="shared" si="0"/>
        <v/>
      </c>
      <c r="J27" s="22" t="str">
        <f>IF(ISBLANK(C27),"",VLOOKUP(C27,Tableau_Formation,9,FALSE)+IF(MID($C27,4,7)="PARCOUR",IF($K$18="SINGLE",TARIF_SINGLE,Tarif_TWIN),0))</f>
        <v/>
      </c>
      <c r="K27" s="22" t="str">
        <f>IF(ISBLANK(C27),"",VLOOKUP(C27,Tableau_Formation,8,FALSE))</f>
        <v/>
      </c>
      <c r="L27" s="23"/>
      <c r="M27" s="23" t="str">
        <f>IF(ISBLANK($C27),"0",VLOOKUP($C27,Tableau_Formation,6,FALSE))</f>
        <v>0</v>
      </c>
      <c r="N27" s="24" t="e">
        <f>IF(ISBLANK($C27),"",VLOOKUP($C27,Tableau_Formation,7,FALSE)+IF(MID($C27,4,7)="PARCOUR","0",IF($K$18="SINGLE",TARIF_SINGLE,Tarif_TWIN)))-IF(M27=1,IF($K$18="SINGLE",TARIF_SINGLE,Tarif_TWIN))</f>
        <v>#VALUE!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7" customHeight="1">
      <c r="A28" s="18"/>
      <c r="B28" s="25">
        <v>3</v>
      </c>
      <c r="C28" s="169"/>
      <c r="D28" s="167"/>
      <c r="E28" s="168"/>
      <c r="F28" s="25" t="str">
        <f>IF(ISBLANK(C28),"",VLOOKUP(C28,Tableau_Formation,2,FALSE))</f>
        <v/>
      </c>
      <c r="G28" s="26" t="str">
        <f>IF(ISBLANK(C28),"",VLOOKUP(C28,Tableau_Formation,4,FALSE))</f>
        <v/>
      </c>
      <c r="H28" s="25" t="str">
        <f>IF(ISBLANK(C28),"",VLOOKUP(C28,Tableau_Formation,5,FALSE))</f>
        <v/>
      </c>
      <c r="I28" s="22" t="str">
        <f t="shared" si="0"/>
        <v/>
      </c>
      <c r="J28" s="22" t="str">
        <f>IF(ISBLANK(C28),"",VLOOKUP(C28,Tableau_Formation,9,FALSE)+IF(MID($C28,4,7)="PARCOUR",IF($K$18="SINGLE",TARIF_SINGLE,Tarif_TWIN),0))</f>
        <v/>
      </c>
      <c r="K28" s="22" t="str">
        <f>IF(ISBLANK(C28),"",VLOOKUP(C28,Tableau_Formation,8,FALSE))</f>
        <v/>
      </c>
      <c r="L28" s="23"/>
      <c r="M28" s="23" t="str">
        <f>IF(ISBLANK($C28),"0",VLOOKUP($C28,Tableau_Formation,6,FALSE))</f>
        <v>0</v>
      </c>
      <c r="N28" s="24" t="e">
        <f>IF(ISBLANK($C28),"",VLOOKUP($C28,Tableau_Formation,7,FALSE)+IF(MID($C28,4,7)="PARCOUR","0",IF($K$18="SINGLE",TARIF_SINGLE,Tarif_TWIN)))-IF(M28=1,IF($K$18="SINGLE",TARIF_SINGLE,Tarif_TWIN))</f>
        <v>#VALUE!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4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27"/>
    </row>
    <row r="30" spans="1:26" ht="31.5" customHeight="1">
      <c r="A30" s="1"/>
      <c r="B30" s="170" t="s">
        <v>28</v>
      </c>
      <c r="C30" s="122"/>
      <c r="D30" s="122"/>
      <c r="E30" s="122"/>
      <c r="F30" s="122"/>
      <c r="G30" s="122"/>
      <c r="H30" s="122"/>
      <c r="I30" s="122"/>
      <c r="J30" s="122"/>
      <c r="K30" s="122"/>
      <c r="L30" s="28"/>
      <c r="M30" s="28"/>
      <c r="N30" s="3"/>
    </row>
    <row r="31" spans="1:26" ht="6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3"/>
      <c r="M31" s="3"/>
      <c r="N31" s="3"/>
    </row>
    <row r="32" spans="1:26" ht="15" customHeight="1">
      <c r="A32" s="1"/>
      <c r="B32" s="171" t="s">
        <v>29</v>
      </c>
      <c r="C32" s="122"/>
      <c r="D32" s="122"/>
      <c r="E32" s="122"/>
      <c r="F32" s="122"/>
      <c r="G32" s="122"/>
      <c r="H32" s="122"/>
      <c r="I32" s="122"/>
      <c r="J32" s="122"/>
      <c r="K32" s="122"/>
      <c r="L32" s="28"/>
      <c r="M32" s="28"/>
      <c r="N32" s="3"/>
    </row>
    <row r="33" spans="1:14" ht="70.5" customHeight="1">
      <c r="A33" s="1"/>
      <c r="B33" s="172" t="s">
        <v>30</v>
      </c>
      <c r="C33" s="122"/>
      <c r="D33" s="122"/>
      <c r="E33" s="122"/>
      <c r="F33" s="122"/>
      <c r="G33" s="122"/>
      <c r="H33" s="122"/>
      <c r="I33" s="122"/>
      <c r="J33" s="122"/>
      <c r="K33" s="122"/>
      <c r="L33" s="3"/>
      <c r="M33" s="3"/>
      <c r="N33" s="3"/>
    </row>
    <row r="34" spans="1:14" ht="15.75" customHeight="1">
      <c r="A34" s="1"/>
      <c r="B34" s="173" t="s">
        <v>31</v>
      </c>
      <c r="C34" s="174"/>
      <c r="D34" s="174"/>
      <c r="E34" s="174"/>
      <c r="F34" s="174"/>
      <c r="G34" s="1"/>
      <c r="H34" s="175" t="str">
        <f>"Signature de "&amp;D8</f>
        <v xml:space="preserve">Signature de </v>
      </c>
      <c r="I34" s="174"/>
      <c r="J34" s="174"/>
      <c r="K34" s="174"/>
      <c r="L34" s="3"/>
      <c r="M34" s="3"/>
      <c r="N34" s="3"/>
    </row>
    <row r="35" spans="1:14" ht="11.25" customHeight="1">
      <c r="A35" s="1"/>
      <c r="B35" s="176"/>
      <c r="C35" s="135"/>
      <c r="D35" s="135"/>
      <c r="E35" s="135"/>
      <c r="F35" s="135"/>
      <c r="G35" s="177"/>
      <c r="H35" s="182"/>
      <c r="I35" s="183"/>
      <c r="J35" s="183"/>
      <c r="K35" s="184"/>
      <c r="L35" s="3"/>
      <c r="M35" s="3"/>
      <c r="N35" s="3"/>
    </row>
    <row r="36" spans="1:14" ht="11.25" customHeight="1">
      <c r="A36" s="1"/>
      <c r="B36" s="178"/>
      <c r="C36" s="122"/>
      <c r="D36" s="122"/>
      <c r="E36" s="122"/>
      <c r="F36" s="122"/>
      <c r="G36" s="179"/>
      <c r="H36" s="178"/>
      <c r="I36" s="122"/>
      <c r="J36" s="122"/>
      <c r="K36" s="179"/>
      <c r="L36" s="3"/>
      <c r="M36" s="3"/>
      <c r="N36" s="3"/>
    </row>
    <row r="37" spans="1:14" ht="11.25" customHeight="1">
      <c r="A37" s="1"/>
      <c r="B37" s="180"/>
      <c r="C37" s="138"/>
      <c r="D37" s="138"/>
      <c r="E37" s="138"/>
      <c r="F37" s="138"/>
      <c r="G37" s="181"/>
      <c r="H37" s="185"/>
      <c r="I37" s="174"/>
      <c r="J37" s="174"/>
      <c r="K37" s="186"/>
      <c r="L37" s="3"/>
      <c r="M37" s="3"/>
      <c r="N37" s="3"/>
    </row>
    <row r="38" spans="1:1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3"/>
      <c r="N38" s="3"/>
    </row>
    <row r="39" spans="1:1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3"/>
      <c r="N39" s="3"/>
    </row>
    <row r="40" spans="1:1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3"/>
      <c r="M40" s="3"/>
      <c r="N40" s="3"/>
    </row>
    <row r="41" spans="1:1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3"/>
      <c r="M41" s="3"/>
      <c r="N41" s="3"/>
    </row>
    <row r="42" spans="1:1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3"/>
      <c r="M42" s="3"/>
      <c r="N42" s="3"/>
    </row>
    <row r="43" spans="1:1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3"/>
      <c r="M43" s="3"/>
      <c r="N43" s="3"/>
    </row>
    <row r="44" spans="1:1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"/>
      <c r="M44" s="3"/>
      <c r="N44" s="3"/>
    </row>
    <row r="45" spans="1:14" ht="15.75" customHeight="1">
      <c r="A45" s="1"/>
      <c r="B45" s="1"/>
      <c r="C45" s="163"/>
      <c r="D45" s="122"/>
      <c r="E45" s="122"/>
      <c r="F45" s="122"/>
      <c r="G45" s="122"/>
      <c r="H45" s="122"/>
      <c r="I45" s="29"/>
      <c r="J45" s="1"/>
      <c r="K45" s="1"/>
      <c r="L45" s="3"/>
      <c r="M45" s="3"/>
      <c r="N45" s="3"/>
    </row>
    <row r="46" spans="1:14" ht="15.75" customHeight="1">
      <c r="A46" s="1"/>
      <c r="B46" s="1"/>
      <c r="C46" s="163"/>
      <c r="D46" s="122"/>
      <c r="E46" s="122"/>
      <c r="F46" s="122"/>
      <c r="G46" s="122"/>
      <c r="H46" s="122"/>
      <c r="I46" s="29"/>
      <c r="J46" s="1"/>
      <c r="K46" s="1"/>
      <c r="L46" s="3"/>
      <c r="M46" s="3"/>
      <c r="N46" s="3"/>
    </row>
    <row r="47" spans="1:14" ht="15.75" customHeight="1">
      <c r="A47" s="1"/>
      <c r="B47" s="1"/>
      <c r="C47" s="163"/>
      <c r="D47" s="122"/>
      <c r="E47" s="122"/>
      <c r="F47" s="122"/>
      <c r="G47" s="122"/>
      <c r="H47" s="122"/>
      <c r="I47" s="29"/>
      <c r="J47" s="1"/>
      <c r="K47" s="1"/>
      <c r="L47" s="3"/>
      <c r="M47" s="3"/>
      <c r="N47" s="3"/>
    </row>
    <row r="48" spans="1:1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"/>
      <c r="M48" s="3"/>
      <c r="N48" s="3"/>
    </row>
    <row r="49" spans="1:1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"/>
      <c r="M49" s="3"/>
      <c r="N49" s="3"/>
    </row>
    <row r="50" spans="1:1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3"/>
      <c r="M50" s="3"/>
      <c r="N50" s="3"/>
    </row>
    <row r="51" spans="1:1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3"/>
      <c r="M51" s="3"/>
      <c r="N51" s="3"/>
    </row>
    <row r="52" spans="1:1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3"/>
      <c r="M52" s="3"/>
      <c r="N52" s="3"/>
    </row>
    <row r="53" spans="1:1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3"/>
      <c r="M53" s="3"/>
      <c r="N53" s="3"/>
    </row>
    <row r="54" spans="1:1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3"/>
      <c r="M54" s="3"/>
      <c r="N54" s="3"/>
    </row>
    <row r="55" spans="1:1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"/>
      <c r="M55" s="3"/>
      <c r="N55" s="3"/>
    </row>
    <row r="56" spans="1:1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3"/>
      <c r="M56" s="3"/>
      <c r="N56" s="3"/>
    </row>
    <row r="57" spans="1:1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"/>
      <c r="M57" s="3"/>
      <c r="N57" s="3"/>
    </row>
    <row r="58" spans="1:1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3"/>
      <c r="M58" s="3"/>
      <c r="N58" s="3"/>
    </row>
    <row r="59" spans="1:1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3"/>
      <c r="M59" s="3"/>
      <c r="N59" s="3"/>
    </row>
    <row r="60" spans="1:1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3"/>
      <c r="M60" s="3"/>
      <c r="N60" s="3"/>
    </row>
    <row r="61" spans="1:1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"/>
      <c r="M61" s="3"/>
      <c r="N61" s="3"/>
    </row>
    <row r="62" spans="1:1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3"/>
      <c r="M62" s="3"/>
      <c r="N62" s="3"/>
    </row>
    <row r="63" spans="1:1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"/>
      <c r="M63" s="3"/>
      <c r="N63" s="3"/>
    </row>
    <row r="64" spans="1:1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3"/>
      <c r="M64" s="3"/>
      <c r="N64" s="3"/>
    </row>
    <row r="65" spans="1:1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"/>
      <c r="M65" s="3"/>
      <c r="N65" s="3"/>
    </row>
    <row r="66" spans="1:1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"/>
      <c r="M66" s="3"/>
      <c r="N66" s="3"/>
    </row>
    <row r="67" spans="1:1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3"/>
      <c r="M67" s="3"/>
      <c r="N67" s="3"/>
    </row>
    <row r="68" spans="1:1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"/>
      <c r="M68" s="3"/>
      <c r="N68" s="3"/>
    </row>
    <row r="69" spans="1:1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"/>
      <c r="M69" s="3"/>
      <c r="N69" s="3"/>
    </row>
    <row r="70" spans="1:1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"/>
      <c r="M70" s="3"/>
      <c r="N70" s="3"/>
    </row>
    <row r="71" spans="1:1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"/>
      <c r="M71" s="3"/>
      <c r="N71" s="3"/>
    </row>
    <row r="72" spans="1:1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"/>
      <c r="M72" s="3"/>
      <c r="N72" s="3"/>
    </row>
    <row r="73" spans="1:1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"/>
      <c r="M73" s="3"/>
      <c r="N73" s="3"/>
    </row>
    <row r="74" spans="1:1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"/>
      <c r="M74" s="3"/>
      <c r="N74" s="3"/>
    </row>
    <row r="75" spans="1:1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"/>
      <c r="M75" s="3"/>
      <c r="N75" s="3"/>
    </row>
    <row r="76" spans="1:1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3"/>
      <c r="M76" s="3"/>
      <c r="N76" s="3"/>
    </row>
    <row r="77" spans="1:1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3"/>
      <c r="M77" s="3"/>
      <c r="N77" s="3"/>
    </row>
    <row r="78" spans="1:1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3"/>
      <c r="M78" s="3"/>
      <c r="N78" s="3"/>
    </row>
    <row r="79" spans="1:1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3"/>
      <c r="M79" s="3"/>
      <c r="N79" s="3"/>
    </row>
    <row r="80" spans="1:1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3"/>
      <c r="M80" s="3"/>
      <c r="N80" s="3"/>
    </row>
    <row r="81" spans="1:1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3"/>
      <c r="M81" s="3"/>
      <c r="N81" s="3"/>
    </row>
    <row r="82" spans="1:1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3"/>
      <c r="M82" s="3"/>
      <c r="N82" s="3"/>
    </row>
    <row r="83" spans="1:1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3"/>
      <c r="M83" s="3"/>
      <c r="N83" s="3"/>
    </row>
    <row r="84" spans="1:1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3"/>
      <c r="M84" s="3"/>
      <c r="N84" s="3"/>
    </row>
    <row r="85" spans="1:1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3"/>
      <c r="M85" s="3"/>
      <c r="N85" s="3"/>
    </row>
    <row r="86" spans="1:1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3"/>
      <c r="M86" s="3"/>
      <c r="N86" s="3"/>
    </row>
    <row r="87" spans="1:1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3"/>
      <c r="M87" s="3"/>
      <c r="N87" s="3"/>
    </row>
    <row r="88" spans="1:1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3"/>
      <c r="M88" s="3"/>
      <c r="N88" s="3"/>
    </row>
    <row r="89" spans="1:1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3"/>
      <c r="M89" s="3"/>
      <c r="N89" s="3"/>
    </row>
    <row r="90" spans="1:1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3"/>
      <c r="M90" s="3"/>
      <c r="N90" s="3"/>
    </row>
    <row r="91" spans="1:1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3"/>
      <c r="M91" s="3"/>
      <c r="N91" s="3"/>
    </row>
    <row r="92" spans="1:1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3"/>
      <c r="M92" s="3"/>
      <c r="N92" s="3"/>
    </row>
    <row r="93" spans="1:1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3"/>
      <c r="M93" s="3"/>
      <c r="N93" s="3"/>
    </row>
    <row r="94" spans="1:1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3"/>
      <c r="M94" s="3"/>
      <c r="N94" s="3"/>
    </row>
    <row r="95" spans="1:1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3"/>
      <c r="M95" s="3"/>
      <c r="N95" s="3"/>
    </row>
    <row r="96" spans="1:1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3"/>
      <c r="M96" s="3"/>
      <c r="N96" s="3"/>
    </row>
    <row r="97" spans="1:1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3"/>
      <c r="M97" s="3"/>
      <c r="N97" s="3"/>
    </row>
    <row r="98" spans="1:1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3"/>
      <c r="M98" s="3"/>
      <c r="N98" s="3"/>
    </row>
    <row r="99" spans="1:1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3"/>
      <c r="M99" s="3"/>
      <c r="N99" s="3"/>
    </row>
    <row r="100" spans="1:1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3"/>
      <c r="M100" s="3"/>
      <c r="N100" s="3"/>
    </row>
    <row r="101" spans="1:1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3"/>
      <c r="M101" s="3"/>
      <c r="N101" s="3"/>
    </row>
    <row r="102" spans="1:1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3"/>
      <c r="M102" s="3"/>
      <c r="N102" s="3"/>
    </row>
    <row r="103" spans="1:1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3"/>
      <c r="M103" s="3"/>
      <c r="N103" s="3"/>
    </row>
    <row r="104" spans="1:1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3"/>
      <c r="M104" s="3"/>
      <c r="N104" s="3"/>
    </row>
    <row r="105" spans="1:1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3"/>
      <c r="M105" s="3"/>
      <c r="N105" s="3"/>
    </row>
    <row r="106" spans="1:1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  <c r="M106" s="3"/>
      <c r="N106" s="3"/>
    </row>
    <row r="107" spans="1:1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3"/>
      <c r="M107" s="3"/>
      <c r="N107" s="3"/>
    </row>
    <row r="108" spans="1:1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3"/>
      <c r="M108" s="3"/>
      <c r="N108" s="3"/>
    </row>
    <row r="109" spans="1:1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  <c r="M109" s="3"/>
      <c r="N109" s="3"/>
    </row>
    <row r="110" spans="1:1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3"/>
      <c r="M110" s="3"/>
      <c r="N110" s="3"/>
    </row>
    <row r="111" spans="1:1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3"/>
      <c r="M111" s="3"/>
      <c r="N111" s="3"/>
    </row>
    <row r="112" spans="1:1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3"/>
      <c r="M112" s="3"/>
      <c r="N112" s="3"/>
    </row>
    <row r="113" spans="1:1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3"/>
      <c r="M113" s="3"/>
      <c r="N113" s="3"/>
    </row>
    <row r="114" spans="1: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3"/>
      <c r="M114" s="3"/>
      <c r="N114" s="3"/>
    </row>
    <row r="115" spans="1:1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3"/>
      <c r="M115" s="3"/>
      <c r="N115" s="3"/>
    </row>
    <row r="116" spans="1:1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"/>
      <c r="M116" s="3"/>
      <c r="N116" s="3"/>
    </row>
    <row r="117" spans="1:1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"/>
      <c r="M117" s="3"/>
      <c r="N117" s="3"/>
    </row>
    <row r="118" spans="1:1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3"/>
      <c r="M118" s="3"/>
      <c r="N118" s="3"/>
    </row>
    <row r="119" spans="1:1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"/>
      <c r="M119" s="3"/>
      <c r="N119" s="3"/>
    </row>
    <row r="120" spans="1:1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3"/>
      <c r="M120" s="3"/>
      <c r="N120" s="3"/>
    </row>
    <row r="121" spans="1:1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3"/>
      <c r="M121" s="3"/>
      <c r="N121" s="3"/>
    </row>
    <row r="122" spans="1:1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"/>
      <c r="M122" s="3"/>
      <c r="N122" s="3"/>
    </row>
    <row r="123" spans="1:1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"/>
      <c r="M123" s="3"/>
      <c r="N123" s="3"/>
    </row>
    <row r="124" spans="1:1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"/>
      <c r="M124" s="3"/>
      <c r="N124" s="3"/>
    </row>
    <row r="125" spans="1:1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"/>
      <c r="M125" s="3"/>
      <c r="N125" s="3"/>
    </row>
    <row r="126" spans="1:1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"/>
      <c r="M126" s="3"/>
      <c r="N126" s="3"/>
    </row>
    <row r="127" spans="1:1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"/>
      <c r="M127" s="3"/>
      <c r="N127" s="3"/>
    </row>
    <row r="128" spans="1:1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"/>
      <c r="M128" s="3"/>
      <c r="N128" s="3"/>
    </row>
    <row r="129" spans="1:1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  <c r="M129" s="3"/>
      <c r="N129" s="3"/>
    </row>
    <row r="130" spans="1:1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"/>
      <c r="M130" s="3"/>
      <c r="N130" s="3"/>
    </row>
    <row r="131" spans="1:1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3"/>
      <c r="N131" s="3"/>
    </row>
    <row r="132" spans="1:1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3"/>
      <c r="N132" s="3"/>
    </row>
    <row r="133" spans="1:1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"/>
      <c r="M133" s="3"/>
      <c r="N133" s="3"/>
    </row>
    <row r="134" spans="1:1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  <c r="M134" s="3"/>
      <c r="N134" s="3"/>
    </row>
    <row r="135" spans="1:1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"/>
      <c r="M135" s="3"/>
      <c r="N135" s="3"/>
    </row>
    <row r="136" spans="1:1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3"/>
      <c r="N136" s="3"/>
    </row>
    <row r="137" spans="1:1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"/>
      <c r="M137" s="3"/>
      <c r="N137" s="3"/>
    </row>
    <row r="138" spans="1:1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M138" s="3"/>
      <c r="N138" s="3"/>
    </row>
    <row r="139" spans="1:1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M139" s="3"/>
      <c r="N139" s="3"/>
    </row>
    <row r="140" spans="1:1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"/>
      <c r="M140" s="3"/>
      <c r="N140" s="3"/>
    </row>
    <row r="141" spans="1:1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"/>
      <c r="M141" s="3"/>
      <c r="N141" s="3"/>
    </row>
    <row r="142" spans="1:1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"/>
      <c r="M142" s="3"/>
      <c r="N142" s="3"/>
    </row>
    <row r="143" spans="1:1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"/>
      <c r="M143" s="3"/>
      <c r="N143" s="3"/>
    </row>
    <row r="144" spans="1:1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"/>
      <c r="M144" s="3"/>
      <c r="N144" s="3"/>
    </row>
    <row r="145" spans="1:1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"/>
      <c r="M145" s="3"/>
      <c r="N145" s="3"/>
    </row>
    <row r="146" spans="1:1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3"/>
      <c r="M146" s="3"/>
      <c r="N146" s="3"/>
    </row>
    <row r="147" spans="1:1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3"/>
      <c r="M147" s="3"/>
      <c r="N147" s="3"/>
    </row>
    <row r="148" spans="1:1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3"/>
      <c r="M148" s="3"/>
      <c r="N148" s="3"/>
    </row>
    <row r="149" spans="1:1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  <c r="M149" s="3"/>
      <c r="N149" s="3"/>
    </row>
    <row r="150" spans="1:1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3"/>
      <c r="M150" s="3"/>
      <c r="N150" s="3"/>
    </row>
    <row r="151" spans="1:1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3"/>
      <c r="M151" s="3"/>
      <c r="N151" s="3"/>
    </row>
    <row r="152" spans="1:1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3"/>
      <c r="M152" s="3"/>
      <c r="N152" s="3"/>
    </row>
    <row r="153" spans="1:1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3"/>
      <c r="M153" s="3"/>
      <c r="N153" s="3"/>
    </row>
    <row r="154" spans="1:1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  <c r="M154" s="3"/>
      <c r="N154" s="3"/>
    </row>
    <row r="155" spans="1:1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3"/>
      <c r="M155" s="3"/>
      <c r="N155" s="3"/>
    </row>
    <row r="156" spans="1:1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3"/>
      <c r="M156" s="3"/>
      <c r="N156" s="3"/>
    </row>
    <row r="157" spans="1:1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3"/>
      <c r="M157" s="3"/>
      <c r="N157" s="3"/>
    </row>
    <row r="158" spans="1:1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3"/>
      <c r="M158" s="3"/>
      <c r="N158" s="3"/>
    </row>
    <row r="159" spans="1:1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3"/>
      <c r="M159" s="3"/>
      <c r="N159" s="3"/>
    </row>
    <row r="160" spans="1:1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3"/>
      <c r="M160" s="3"/>
      <c r="N160" s="3"/>
    </row>
    <row r="161" spans="1:1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3"/>
      <c r="M161" s="3"/>
      <c r="N161" s="3"/>
    </row>
    <row r="162" spans="1:1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3"/>
      <c r="M162" s="3"/>
      <c r="N162" s="3"/>
    </row>
    <row r="163" spans="1:1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3"/>
      <c r="M163" s="3"/>
      <c r="N163" s="3"/>
    </row>
    <row r="164" spans="1:1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3"/>
      <c r="M164" s="3"/>
      <c r="N164" s="3"/>
    </row>
    <row r="165" spans="1:1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3"/>
      <c r="M165" s="3"/>
      <c r="N165" s="3"/>
    </row>
    <row r="166" spans="1:1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3"/>
      <c r="M166" s="3"/>
      <c r="N166" s="3"/>
    </row>
    <row r="167" spans="1:1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3"/>
      <c r="M167" s="3"/>
      <c r="N167" s="3"/>
    </row>
    <row r="168" spans="1:1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3"/>
      <c r="M168" s="3"/>
      <c r="N168" s="3"/>
    </row>
    <row r="169" spans="1:1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3"/>
      <c r="M169" s="3"/>
      <c r="N169" s="3"/>
    </row>
    <row r="170" spans="1:1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3"/>
      <c r="M170" s="3"/>
      <c r="N170" s="3"/>
    </row>
    <row r="171" spans="1:1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3"/>
      <c r="M171" s="3"/>
      <c r="N171" s="3"/>
    </row>
    <row r="172" spans="1:1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3"/>
      <c r="M172" s="3"/>
      <c r="N172" s="3"/>
    </row>
    <row r="173" spans="1:1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3"/>
      <c r="M173" s="3"/>
      <c r="N173" s="3"/>
    </row>
    <row r="174" spans="1:1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3"/>
      <c r="M174" s="3"/>
      <c r="N174" s="3"/>
    </row>
    <row r="175" spans="1:1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3"/>
      <c r="M175" s="3"/>
      <c r="N175" s="3"/>
    </row>
    <row r="176" spans="1:1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3"/>
      <c r="M176" s="3"/>
      <c r="N176" s="3"/>
    </row>
    <row r="177" spans="1:1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3"/>
      <c r="M177" s="3"/>
      <c r="N177" s="3"/>
    </row>
    <row r="178" spans="1:1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3"/>
      <c r="M178" s="3"/>
      <c r="N178" s="3"/>
    </row>
    <row r="179" spans="1:1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3"/>
      <c r="M179" s="3"/>
      <c r="N179" s="3"/>
    </row>
    <row r="180" spans="1:1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3"/>
      <c r="M180" s="3"/>
      <c r="N180" s="3"/>
    </row>
    <row r="181" spans="1:1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3"/>
      <c r="M181" s="3"/>
      <c r="N181" s="3"/>
    </row>
    <row r="182" spans="1:1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3"/>
      <c r="M182" s="3"/>
      <c r="N182" s="3"/>
    </row>
    <row r="183" spans="1:1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3"/>
      <c r="M183" s="3"/>
      <c r="N183" s="3"/>
    </row>
    <row r="184" spans="1:1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3"/>
      <c r="M184" s="3"/>
      <c r="N184" s="3"/>
    </row>
    <row r="185" spans="1:1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3"/>
      <c r="M185" s="3"/>
      <c r="N185" s="3"/>
    </row>
    <row r="186" spans="1:1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3"/>
      <c r="M186" s="3"/>
      <c r="N186" s="3"/>
    </row>
    <row r="187" spans="1:1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  <c r="M187" s="3"/>
      <c r="N187" s="3"/>
    </row>
    <row r="188" spans="1:1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3"/>
      <c r="M188" s="3"/>
      <c r="N188" s="3"/>
    </row>
    <row r="189" spans="1:1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3"/>
      <c r="M189" s="3"/>
      <c r="N189" s="3"/>
    </row>
    <row r="190" spans="1:1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3"/>
      <c r="M190" s="3"/>
      <c r="N190" s="3"/>
    </row>
    <row r="191" spans="1:1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3"/>
      <c r="M191" s="3"/>
      <c r="N191" s="3"/>
    </row>
    <row r="192" spans="1:1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  <c r="M192" s="3"/>
      <c r="N192" s="3"/>
    </row>
    <row r="193" spans="1:1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  <c r="M193" s="3"/>
      <c r="N193" s="3"/>
    </row>
    <row r="194" spans="1:1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3"/>
      <c r="M194" s="3"/>
      <c r="N194" s="3"/>
    </row>
    <row r="195" spans="1:1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3"/>
      <c r="M195" s="3"/>
      <c r="N195" s="3"/>
    </row>
    <row r="196" spans="1:1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3"/>
      <c r="M196" s="3"/>
      <c r="N196" s="3"/>
    </row>
    <row r="197" spans="1:1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3"/>
      <c r="M197" s="3"/>
      <c r="N197" s="3"/>
    </row>
    <row r="198" spans="1:1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  <c r="M198" s="3"/>
      <c r="N198" s="3"/>
    </row>
    <row r="199" spans="1:1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  <c r="M199" s="3"/>
      <c r="N199" s="3"/>
    </row>
    <row r="200" spans="1:1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3"/>
      <c r="M200" s="3"/>
      <c r="N200" s="3"/>
    </row>
    <row r="201" spans="1:1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3"/>
      <c r="M201" s="3"/>
      <c r="N201" s="3"/>
    </row>
    <row r="202" spans="1:1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3"/>
      <c r="M202" s="3"/>
      <c r="N202" s="3"/>
    </row>
    <row r="203" spans="1:1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3"/>
      <c r="M203" s="3"/>
      <c r="N203" s="3"/>
    </row>
    <row r="204" spans="1:1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  <c r="M204" s="3"/>
      <c r="N204" s="3"/>
    </row>
    <row r="205" spans="1:1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3"/>
      <c r="M205" s="3"/>
      <c r="N205" s="3"/>
    </row>
    <row r="206" spans="1:1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3"/>
      <c r="M206" s="3"/>
      <c r="N206" s="3"/>
    </row>
    <row r="207" spans="1:1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3"/>
      <c r="M207" s="3"/>
      <c r="N207" s="3"/>
    </row>
    <row r="208" spans="1:1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3"/>
      <c r="M208" s="3"/>
      <c r="N208" s="3"/>
    </row>
    <row r="209" spans="1:1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3"/>
      <c r="M209" s="3"/>
      <c r="N209" s="3"/>
    </row>
    <row r="210" spans="1:1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3"/>
      <c r="M210" s="3"/>
      <c r="N210" s="3"/>
    </row>
    <row r="211" spans="1:1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3"/>
      <c r="M211" s="3"/>
      <c r="N211" s="3"/>
    </row>
    <row r="212" spans="1:1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3"/>
      <c r="M212" s="3"/>
      <c r="N212" s="3"/>
    </row>
    <row r="213" spans="1:1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3"/>
      <c r="M213" s="3"/>
      <c r="N213" s="3"/>
    </row>
    <row r="214" spans="1: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3"/>
      <c r="M214" s="3"/>
      <c r="N214" s="3"/>
    </row>
    <row r="215" spans="1:1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3"/>
      <c r="M215" s="3"/>
      <c r="N215" s="3"/>
    </row>
    <row r="216" spans="1:1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3"/>
      <c r="M216" s="3"/>
      <c r="N216" s="3"/>
    </row>
    <row r="217" spans="1:1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3"/>
      <c r="M217" s="3"/>
      <c r="N217" s="3"/>
    </row>
    <row r="218" spans="1:1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3"/>
      <c r="M218" s="3"/>
      <c r="N218" s="3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3"/>
      <c r="M219" s="3"/>
      <c r="N219" s="3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3"/>
      <c r="M220" s="3"/>
      <c r="N220" s="3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3"/>
      <c r="M221" s="3"/>
      <c r="N221" s="3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3"/>
      <c r="M222" s="3"/>
      <c r="N222" s="3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3"/>
      <c r="M223" s="3"/>
      <c r="N223" s="3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3"/>
      <c r="M224" s="3"/>
      <c r="N224" s="3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3"/>
      <c r="M225" s="3"/>
      <c r="N225" s="3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3"/>
      <c r="M226" s="3"/>
      <c r="N226" s="3"/>
    </row>
    <row r="227" spans="1:1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3"/>
      <c r="M227" s="3"/>
      <c r="N227" s="3"/>
    </row>
    <row r="228" spans="1:1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3"/>
      <c r="M228" s="3"/>
      <c r="N228" s="3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3"/>
      <c r="M229" s="3"/>
      <c r="N229" s="3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3"/>
      <c r="M230" s="3"/>
      <c r="N230" s="3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3"/>
      <c r="M231" s="3"/>
      <c r="N231" s="3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3"/>
      <c r="M232" s="3"/>
      <c r="N232" s="3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3"/>
      <c r="M233" s="3"/>
      <c r="N233" s="3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3"/>
      <c r="M234" s="3"/>
      <c r="N234" s="3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3"/>
      <c r="M235" s="3"/>
      <c r="N235" s="3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3"/>
      <c r="M236" s="3"/>
      <c r="N236" s="3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3"/>
      <c r="M237" s="3"/>
      <c r="N237" s="3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3"/>
      <c r="M238" s="3"/>
      <c r="N238" s="3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3"/>
      <c r="M239" s="3"/>
      <c r="N239" s="3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3"/>
      <c r="M240" s="3"/>
      <c r="N240" s="3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3"/>
      <c r="M241" s="3"/>
      <c r="N241" s="3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3"/>
      <c r="M242" s="3"/>
      <c r="N242" s="3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3"/>
      <c r="M243" s="3"/>
      <c r="N243" s="3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3"/>
      <c r="M244" s="3"/>
      <c r="N244" s="3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3"/>
      <c r="M245" s="3"/>
      <c r="N245" s="3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3"/>
      <c r="M246" s="3"/>
      <c r="N246" s="3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3"/>
      <c r="M247" s="3"/>
      <c r="N247" s="3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3"/>
      <c r="M248" s="3"/>
      <c r="N248" s="3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3"/>
      <c r="M249" s="3"/>
      <c r="N249" s="3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3"/>
      <c r="M250" s="3"/>
      <c r="N250" s="3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3"/>
      <c r="M251" s="3"/>
      <c r="N251" s="3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3"/>
      <c r="M252" s="3"/>
      <c r="N252" s="3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3"/>
      <c r="M253" s="3"/>
      <c r="N253" s="3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3"/>
      <c r="M254" s="3"/>
      <c r="N254" s="3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3"/>
      <c r="M255" s="3"/>
      <c r="N255" s="3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3"/>
      <c r="M256" s="3"/>
      <c r="N256" s="3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3"/>
      <c r="M257" s="3"/>
      <c r="N257" s="3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3"/>
      <c r="M258" s="3"/>
      <c r="N258" s="3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3"/>
      <c r="M259" s="3"/>
      <c r="N259" s="3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3"/>
      <c r="M260" s="3"/>
      <c r="N260" s="3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3"/>
      <c r="M261" s="3"/>
      <c r="N261" s="3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3"/>
      <c r="M262" s="3"/>
      <c r="N262" s="3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3"/>
      <c r="M263" s="3"/>
      <c r="N263" s="3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  <c r="M264" s="3"/>
      <c r="N264" s="3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3"/>
      <c r="M265" s="3"/>
      <c r="N265" s="3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3"/>
      <c r="M266" s="3"/>
      <c r="N266" s="3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3"/>
      <c r="M267" s="3"/>
      <c r="N267" s="3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3"/>
      <c r="M268" s="3"/>
      <c r="N268" s="3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3"/>
      <c r="M269" s="3"/>
      <c r="N269" s="3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3"/>
      <c r="M270" s="3"/>
      <c r="N270" s="3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3"/>
      <c r="M271" s="3"/>
      <c r="N271" s="3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3"/>
      <c r="M272" s="3"/>
      <c r="N272" s="3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3"/>
      <c r="M273" s="3"/>
      <c r="N273" s="3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3"/>
      <c r="M274" s="3"/>
      <c r="N274" s="3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3"/>
      <c r="M275" s="3"/>
      <c r="N275" s="3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3"/>
      <c r="M276" s="3"/>
      <c r="N276" s="3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3"/>
      <c r="M277" s="3"/>
      <c r="N277" s="3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3"/>
      <c r="M278" s="3"/>
      <c r="N278" s="3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3"/>
      <c r="M279" s="3"/>
      <c r="N279" s="3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3"/>
      <c r="M280" s="3"/>
      <c r="N280" s="3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3"/>
      <c r="M281" s="3"/>
      <c r="N281" s="3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3"/>
      <c r="M282" s="3"/>
      <c r="N282" s="3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3"/>
      <c r="M283" s="3"/>
      <c r="N283" s="3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3"/>
      <c r="M284" s="3"/>
      <c r="N284" s="3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3"/>
      <c r="M285" s="3"/>
      <c r="N285" s="3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3"/>
      <c r="M286" s="3"/>
      <c r="N286" s="3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3"/>
      <c r="M287" s="3"/>
      <c r="N287" s="3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3"/>
      <c r="M288" s="3"/>
      <c r="N288" s="3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3"/>
      <c r="M289" s="3"/>
      <c r="N289" s="3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3"/>
      <c r="M290" s="3"/>
      <c r="N290" s="3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3"/>
      <c r="M291" s="3"/>
      <c r="N291" s="3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3"/>
      <c r="M292" s="3"/>
      <c r="N292" s="3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3"/>
      <c r="M293" s="3"/>
      <c r="N293" s="3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3"/>
      <c r="M294" s="3"/>
      <c r="N294" s="3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3"/>
      <c r="M295" s="3"/>
      <c r="N295" s="3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3"/>
      <c r="M296" s="3"/>
      <c r="N296" s="3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3"/>
      <c r="M297" s="3"/>
      <c r="N297" s="3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3"/>
      <c r="M298" s="3"/>
      <c r="N298" s="3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3"/>
      <c r="M299" s="3"/>
      <c r="N299" s="3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3"/>
      <c r="M300" s="3"/>
      <c r="N300" s="3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3"/>
      <c r="M301" s="3"/>
      <c r="N301" s="3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3"/>
      <c r="M302" s="3"/>
      <c r="N302" s="3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3"/>
      <c r="M303" s="3"/>
      <c r="N303" s="3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3"/>
      <c r="M304" s="3"/>
      <c r="N304" s="3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3"/>
      <c r="M305" s="3"/>
      <c r="N305" s="3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3"/>
      <c r="M306" s="3"/>
      <c r="N306" s="3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3"/>
      <c r="M307" s="3"/>
      <c r="N307" s="3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3"/>
      <c r="M308" s="3"/>
      <c r="N308" s="3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3"/>
      <c r="M309" s="3"/>
      <c r="N309" s="3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3"/>
      <c r="M310" s="3"/>
      <c r="N310" s="3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3"/>
      <c r="M311" s="3"/>
      <c r="N311" s="3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3"/>
      <c r="M312" s="3"/>
      <c r="N312" s="3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3"/>
      <c r="M313" s="3"/>
      <c r="N313" s="3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3"/>
      <c r="M314" s="3"/>
      <c r="N314" s="3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3"/>
      <c r="M315" s="3"/>
      <c r="N315" s="3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3"/>
      <c r="M316" s="3"/>
      <c r="N316" s="3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3"/>
      <c r="M317" s="3"/>
      <c r="N317" s="3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3"/>
      <c r="M318" s="3"/>
      <c r="N318" s="3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3"/>
      <c r="M319" s="3"/>
      <c r="N319" s="3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3"/>
      <c r="M320" s="3"/>
      <c r="N320" s="3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3"/>
      <c r="M321" s="3"/>
      <c r="N321" s="3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3"/>
      <c r="M322" s="3"/>
      <c r="N322" s="3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3"/>
      <c r="M323" s="3"/>
      <c r="N323" s="3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3"/>
      <c r="M324" s="3"/>
      <c r="N324" s="3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3"/>
      <c r="M325" s="3"/>
      <c r="N325" s="3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3"/>
      <c r="M326" s="3"/>
      <c r="N326" s="3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3"/>
      <c r="M327" s="3"/>
      <c r="N327" s="3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3"/>
      <c r="M328" s="3"/>
      <c r="N328" s="3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3"/>
      <c r="M329" s="3"/>
      <c r="N329" s="3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3"/>
      <c r="M330" s="3"/>
      <c r="N330" s="3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3"/>
      <c r="M331" s="3"/>
      <c r="N331" s="3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3"/>
      <c r="M332" s="3"/>
      <c r="N332" s="3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3"/>
      <c r="M333" s="3"/>
      <c r="N333" s="3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3"/>
      <c r="M334" s="3"/>
      <c r="N334" s="3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3"/>
      <c r="M335" s="3"/>
      <c r="N335" s="3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3"/>
      <c r="M336" s="3"/>
      <c r="N336" s="3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3"/>
      <c r="M337" s="3"/>
      <c r="N337" s="3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3"/>
      <c r="M338" s="3"/>
      <c r="N338" s="3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3"/>
      <c r="M339" s="3"/>
      <c r="N339" s="3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3"/>
      <c r="M340" s="3"/>
      <c r="N340" s="3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3"/>
      <c r="M341" s="3"/>
      <c r="N341" s="3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3"/>
      <c r="M342" s="3"/>
      <c r="N342" s="3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3"/>
      <c r="M343" s="3"/>
      <c r="N343" s="3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3"/>
      <c r="M344" s="3"/>
      <c r="N344" s="3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3"/>
      <c r="M345" s="3"/>
      <c r="N345" s="3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3"/>
      <c r="M346" s="3"/>
      <c r="N346" s="3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3"/>
      <c r="M347" s="3"/>
      <c r="N347" s="3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3"/>
      <c r="M348" s="3"/>
      <c r="N348" s="3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3"/>
      <c r="M349" s="3"/>
      <c r="N349" s="3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3"/>
      <c r="M350" s="3"/>
      <c r="N350" s="3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3"/>
      <c r="M351" s="3"/>
      <c r="N351" s="3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3"/>
      <c r="M352" s="3"/>
      <c r="N352" s="3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3"/>
      <c r="M353" s="3"/>
      <c r="N353" s="3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3"/>
      <c r="M354" s="3"/>
      <c r="N354" s="3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3"/>
      <c r="M355" s="3"/>
      <c r="N355" s="3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3"/>
      <c r="M356" s="3"/>
      <c r="N356" s="3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3"/>
      <c r="M357" s="3"/>
      <c r="N357" s="3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3"/>
      <c r="M358" s="3"/>
      <c r="N358" s="3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3"/>
      <c r="M359" s="3"/>
      <c r="N359" s="3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3"/>
      <c r="M360" s="3"/>
      <c r="N360" s="3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3"/>
      <c r="M361" s="3"/>
      <c r="N361" s="3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3"/>
      <c r="M362" s="3"/>
      <c r="N362" s="3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3"/>
      <c r="M363" s="3"/>
      <c r="N363" s="3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3"/>
      <c r="M364" s="3"/>
      <c r="N364" s="3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3"/>
      <c r="M365" s="3"/>
      <c r="N365" s="3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3"/>
      <c r="M366" s="3"/>
      <c r="N366" s="3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3"/>
      <c r="M367" s="3"/>
      <c r="N367" s="3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3"/>
      <c r="M368" s="3"/>
      <c r="N368" s="3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3"/>
      <c r="M369" s="3"/>
      <c r="N369" s="3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3"/>
      <c r="M370" s="3"/>
      <c r="N370" s="3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3"/>
      <c r="M371" s="3"/>
      <c r="N371" s="3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3"/>
      <c r="M372" s="3"/>
      <c r="N372" s="3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3"/>
      <c r="M373" s="3"/>
      <c r="N373" s="3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3"/>
      <c r="M374" s="3"/>
      <c r="N374" s="3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3"/>
      <c r="M375" s="3"/>
      <c r="N375" s="3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3"/>
      <c r="M376" s="3"/>
      <c r="N376" s="3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3"/>
      <c r="M377" s="3"/>
      <c r="N377" s="3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3"/>
      <c r="M378" s="3"/>
      <c r="N378" s="3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3"/>
      <c r="M379" s="3"/>
      <c r="N379" s="3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3"/>
      <c r="M380" s="3"/>
      <c r="N380" s="3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3"/>
      <c r="M381" s="3"/>
      <c r="N381" s="3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3"/>
      <c r="M382" s="3"/>
      <c r="N382" s="3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3"/>
      <c r="M383" s="3"/>
      <c r="N383" s="3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3"/>
      <c r="M384" s="3"/>
      <c r="N384" s="3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3"/>
      <c r="M385" s="3"/>
      <c r="N385" s="3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3"/>
      <c r="M386" s="3"/>
      <c r="N386" s="3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3"/>
      <c r="M387" s="3"/>
      <c r="N387" s="3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3"/>
      <c r="M388" s="3"/>
      <c r="N388" s="3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3"/>
      <c r="M389" s="3"/>
      <c r="N389" s="3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3"/>
      <c r="M390" s="3"/>
      <c r="N390" s="3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3"/>
      <c r="M391" s="3"/>
      <c r="N391" s="3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3"/>
      <c r="M392" s="3"/>
      <c r="N392" s="3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3"/>
      <c r="M393" s="3"/>
      <c r="N393" s="3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3"/>
      <c r="M394" s="3"/>
      <c r="N394" s="3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3"/>
      <c r="M395" s="3"/>
      <c r="N395" s="3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3"/>
      <c r="M396" s="3"/>
      <c r="N396" s="3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3"/>
      <c r="M397" s="3"/>
      <c r="N397" s="3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3"/>
      <c r="M398" s="3"/>
      <c r="N398" s="3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3"/>
      <c r="M399" s="3"/>
      <c r="N399" s="3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3"/>
      <c r="M400" s="3"/>
      <c r="N400" s="3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3"/>
      <c r="M401" s="3"/>
      <c r="N401" s="3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3"/>
      <c r="M402" s="3"/>
      <c r="N402" s="3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3"/>
      <c r="M403" s="3"/>
      <c r="N403" s="3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3"/>
      <c r="M404" s="3"/>
      <c r="N404" s="3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3"/>
      <c r="M405" s="3"/>
      <c r="N405" s="3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3"/>
      <c r="M406" s="3"/>
      <c r="N406" s="3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3"/>
      <c r="M407" s="3"/>
      <c r="N407" s="3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3"/>
      <c r="M408" s="3"/>
      <c r="N408" s="3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3"/>
      <c r="M409" s="3"/>
      <c r="N409" s="3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3"/>
      <c r="M410" s="3"/>
      <c r="N410" s="3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3"/>
      <c r="M411" s="3"/>
      <c r="N411" s="3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3"/>
      <c r="M412" s="3"/>
      <c r="N412" s="3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3"/>
      <c r="M413" s="3"/>
      <c r="N413" s="3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3"/>
      <c r="M414" s="3"/>
      <c r="N414" s="3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3"/>
      <c r="M415" s="3"/>
      <c r="N415" s="3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3"/>
      <c r="M416" s="3"/>
      <c r="N416" s="3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3"/>
      <c r="M417" s="3"/>
      <c r="N417" s="3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3"/>
      <c r="M418" s="3"/>
      <c r="N418" s="3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3"/>
      <c r="M419" s="3"/>
      <c r="N419" s="3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3"/>
      <c r="M420" s="3"/>
      <c r="N420" s="3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3"/>
      <c r="M421" s="3"/>
      <c r="N421" s="3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3"/>
      <c r="M422" s="3"/>
      <c r="N422" s="3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3"/>
      <c r="M423" s="3"/>
      <c r="N423" s="3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3"/>
      <c r="M424" s="3"/>
      <c r="N424" s="3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3"/>
      <c r="M425" s="3"/>
      <c r="N425" s="3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3"/>
      <c r="M426" s="3"/>
      <c r="N426" s="3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3"/>
      <c r="M427" s="3"/>
      <c r="N427" s="3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3"/>
      <c r="M428" s="3"/>
      <c r="N428" s="3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3"/>
      <c r="M429" s="3"/>
      <c r="N429" s="3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3"/>
      <c r="M430" s="3"/>
      <c r="N430" s="3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3"/>
      <c r="M431" s="3"/>
      <c r="N431" s="3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3"/>
      <c r="M432" s="3"/>
      <c r="N432" s="3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3"/>
      <c r="M433" s="3"/>
      <c r="N433" s="3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3"/>
      <c r="M434" s="3"/>
      <c r="N434" s="3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3"/>
      <c r="M435" s="3"/>
      <c r="N435" s="3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3"/>
      <c r="M436" s="3"/>
      <c r="N436" s="3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3"/>
      <c r="M437" s="3"/>
      <c r="N437" s="3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3"/>
      <c r="M438" s="3"/>
      <c r="N438" s="3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3"/>
      <c r="M439" s="3"/>
      <c r="N439" s="3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3"/>
      <c r="M440" s="3"/>
      <c r="N440" s="3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3"/>
      <c r="M441" s="3"/>
      <c r="N441" s="3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3"/>
      <c r="M442" s="3"/>
      <c r="N442" s="3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3"/>
      <c r="M443" s="3"/>
      <c r="N443" s="3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3"/>
      <c r="M444" s="3"/>
      <c r="N444" s="3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3"/>
      <c r="M445" s="3"/>
      <c r="N445" s="3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3"/>
      <c r="M446" s="3"/>
      <c r="N446" s="3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3"/>
      <c r="M447" s="3"/>
      <c r="N447" s="3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3"/>
      <c r="M448" s="3"/>
      <c r="N448" s="3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3"/>
      <c r="M449" s="3"/>
      <c r="N449" s="3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3"/>
      <c r="M450" s="3"/>
      <c r="N450" s="3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3"/>
      <c r="M451" s="3"/>
      <c r="N451" s="3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3"/>
      <c r="M452" s="3"/>
      <c r="N452" s="3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3"/>
      <c r="M453" s="3"/>
      <c r="N453" s="3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3"/>
      <c r="M454" s="3"/>
      <c r="N454" s="3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3"/>
      <c r="M455" s="3"/>
      <c r="N455" s="3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3"/>
      <c r="M456" s="3"/>
      <c r="N456" s="3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3"/>
      <c r="M457" s="3"/>
      <c r="N457" s="3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3"/>
      <c r="M458" s="3"/>
      <c r="N458" s="3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3"/>
      <c r="M459" s="3"/>
      <c r="N459" s="3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3"/>
      <c r="M460" s="3"/>
      <c r="N460" s="3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3"/>
      <c r="M461" s="3"/>
      <c r="N461" s="3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3"/>
      <c r="M462" s="3"/>
      <c r="N462" s="3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3"/>
      <c r="M463" s="3"/>
      <c r="N463" s="3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3"/>
      <c r="M464" s="3"/>
      <c r="N464" s="3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3"/>
      <c r="M465" s="3"/>
      <c r="N465" s="3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3"/>
      <c r="M466" s="3"/>
      <c r="N466" s="3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3"/>
      <c r="M467" s="3"/>
      <c r="N467" s="3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3"/>
      <c r="M468" s="3"/>
      <c r="N468" s="3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3"/>
      <c r="M469" s="3"/>
      <c r="N469" s="3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3"/>
      <c r="M470" s="3"/>
      <c r="N470" s="3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3"/>
      <c r="M471" s="3"/>
      <c r="N471" s="3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3"/>
      <c r="M472" s="3"/>
      <c r="N472" s="3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3"/>
      <c r="M473" s="3"/>
      <c r="N473" s="3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3"/>
      <c r="M474" s="3"/>
      <c r="N474" s="3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3"/>
      <c r="M475" s="3"/>
      <c r="N475" s="3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3"/>
      <c r="M476" s="3"/>
      <c r="N476" s="3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3"/>
      <c r="M477" s="3"/>
      <c r="N477" s="3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3"/>
      <c r="M478" s="3"/>
      <c r="N478" s="3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3"/>
      <c r="M479" s="3"/>
      <c r="N479" s="3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3"/>
      <c r="M480" s="3"/>
      <c r="N480" s="3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3"/>
      <c r="M481" s="3"/>
      <c r="N481" s="3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3"/>
      <c r="M482" s="3"/>
      <c r="N482" s="3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3"/>
      <c r="M483" s="3"/>
      <c r="N483" s="3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3"/>
      <c r="M484" s="3"/>
      <c r="N484" s="3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3"/>
      <c r="M485" s="3"/>
      <c r="N485" s="3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3"/>
      <c r="M486" s="3"/>
      <c r="N486" s="3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3"/>
      <c r="M487" s="3"/>
      <c r="N487" s="3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3"/>
      <c r="M488" s="3"/>
      <c r="N488" s="3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3"/>
      <c r="M489" s="3"/>
      <c r="N489" s="3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3"/>
      <c r="M490" s="3"/>
      <c r="N490" s="3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3"/>
      <c r="M491" s="3"/>
      <c r="N491" s="3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3"/>
      <c r="M492" s="3"/>
      <c r="N492" s="3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3"/>
      <c r="M493" s="3"/>
      <c r="N493" s="3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3"/>
      <c r="M494" s="3"/>
      <c r="N494" s="3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3"/>
      <c r="M495" s="3"/>
      <c r="N495" s="3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3"/>
      <c r="M496" s="3"/>
      <c r="N496" s="3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3"/>
      <c r="M497" s="3"/>
      <c r="N497" s="3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3"/>
      <c r="M498" s="3"/>
      <c r="N498" s="3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3"/>
      <c r="M499" s="3"/>
      <c r="N499" s="3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3"/>
      <c r="M500" s="3"/>
      <c r="N500" s="3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3"/>
      <c r="M501" s="3"/>
      <c r="N501" s="3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3"/>
      <c r="M502" s="3"/>
      <c r="N502" s="3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3"/>
      <c r="M503" s="3"/>
      <c r="N503" s="3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3"/>
      <c r="M504" s="3"/>
      <c r="N504" s="3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3"/>
      <c r="M505" s="3"/>
      <c r="N505" s="3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3"/>
      <c r="M506" s="3"/>
      <c r="N506" s="3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3"/>
      <c r="M507" s="3"/>
      <c r="N507" s="3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3"/>
      <c r="M508" s="3"/>
      <c r="N508" s="3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3"/>
      <c r="M509" s="3"/>
      <c r="N509" s="3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3"/>
      <c r="M510" s="3"/>
      <c r="N510" s="3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3"/>
      <c r="M511" s="3"/>
      <c r="N511" s="3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3"/>
      <c r="M512" s="3"/>
      <c r="N512" s="3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3"/>
      <c r="M513" s="3"/>
      <c r="N513" s="3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3"/>
      <c r="M514" s="3"/>
      <c r="N514" s="3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3"/>
      <c r="M515" s="3"/>
      <c r="N515" s="3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3"/>
      <c r="M516" s="3"/>
      <c r="N516" s="3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3"/>
      <c r="M517" s="3"/>
      <c r="N517" s="3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3"/>
      <c r="M518" s="3"/>
      <c r="N518" s="3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3"/>
      <c r="M519" s="3"/>
      <c r="N519" s="3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3"/>
      <c r="M520" s="3"/>
      <c r="N520" s="3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3"/>
      <c r="M521" s="3"/>
      <c r="N521" s="3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3"/>
      <c r="M522" s="3"/>
      <c r="N522" s="3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3"/>
      <c r="M523" s="3"/>
      <c r="N523" s="3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3"/>
      <c r="M524" s="3"/>
      <c r="N524" s="3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3"/>
      <c r="M525" s="3"/>
      <c r="N525" s="3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3"/>
      <c r="M526" s="3"/>
      <c r="N526" s="3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3"/>
      <c r="M527" s="3"/>
      <c r="N527" s="3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3"/>
      <c r="M528" s="3"/>
      <c r="N528" s="3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3"/>
      <c r="M529" s="3"/>
      <c r="N529" s="3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3"/>
      <c r="M530" s="3"/>
      <c r="N530" s="3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3"/>
      <c r="M531" s="3"/>
      <c r="N531" s="3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3"/>
      <c r="M532" s="3"/>
      <c r="N532" s="3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3"/>
      <c r="M533" s="3"/>
      <c r="N533" s="3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3"/>
      <c r="M534" s="3"/>
      <c r="N534" s="3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3"/>
      <c r="M535" s="3"/>
      <c r="N535" s="3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3"/>
      <c r="M536" s="3"/>
      <c r="N536" s="3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3"/>
      <c r="M537" s="3"/>
      <c r="N537" s="3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3"/>
      <c r="M538" s="3"/>
      <c r="N538" s="3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3"/>
      <c r="M539" s="3"/>
      <c r="N539" s="3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3"/>
      <c r="M540" s="3"/>
      <c r="N540" s="3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3"/>
      <c r="M541" s="3"/>
      <c r="N541" s="3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3"/>
      <c r="M542" s="3"/>
      <c r="N542" s="3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3"/>
      <c r="M543" s="3"/>
      <c r="N543" s="3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3"/>
      <c r="M544" s="3"/>
      <c r="N544" s="3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3"/>
      <c r="M545" s="3"/>
      <c r="N545" s="3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3"/>
      <c r="M546" s="3"/>
      <c r="N546" s="3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3"/>
      <c r="M547" s="3"/>
      <c r="N547" s="3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3"/>
      <c r="M548" s="3"/>
      <c r="N548" s="3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3"/>
      <c r="M549" s="3"/>
      <c r="N549" s="3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3"/>
      <c r="M550" s="3"/>
      <c r="N550" s="3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3"/>
      <c r="M551" s="3"/>
      <c r="N551" s="3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3"/>
      <c r="M552" s="3"/>
      <c r="N552" s="3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3"/>
      <c r="M553" s="3"/>
      <c r="N553" s="3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3"/>
      <c r="M554" s="3"/>
      <c r="N554" s="3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3"/>
      <c r="M555" s="3"/>
      <c r="N555" s="3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3"/>
      <c r="M556" s="3"/>
      <c r="N556" s="3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3"/>
      <c r="M557" s="3"/>
      <c r="N557" s="3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3"/>
      <c r="M558" s="3"/>
      <c r="N558" s="3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3"/>
      <c r="M559" s="3"/>
      <c r="N559" s="3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3"/>
      <c r="M560" s="3"/>
      <c r="N560" s="3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3"/>
      <c r="M561" s="3"/>
      <c r="N561" s="3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3"/>
      <c r="M562" s="3"/>
      <c r="N562" s="3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3"/>
      <c r="M563" s="3"/>
      <c r="N563" s="3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3"/>
      <c r="M564" s="3"/>
      <c r="N564" s="3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3"/>
      <c r="M565" s="3"/>
      <c r="N565" s="3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3"/>
      <c r="M566" s="3"/>
      <c r="N566" s="3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3"/>
      <c r="M567" s="3"/>
      <c r="N567" s="3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3"/>
      <c r="M568" s="3"/>
      <c r="N568" s="3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3"/>
      <c r="M569" s="3"/>
      <c r="N569" s="3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3"/>
      <c r="M570" s="3"/>
      <c r="N570" s="3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3"/>
      <c r="M571" s="3"/>
      <c r="N571" s="3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3"/>
      <c r="M572" s="3"/>
      <c r="N572" s="3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3"/>
      <c r="M573" s="3"/>
      <c r="N573" s="3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3"/>
      <c r="M574" s="3"/>
      <c r="N574" s="3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3"/>
      <c r="M575" s="3"/>
      <c r="N575" s="3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3"/>
      <c r="M576" s="3"/>
      <c r="N576" s="3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3"/>
      <c r="M577" s="3"/>
      <c r="N577" s="3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3"/>
      <c r="M578" s="3"/>
      <c r="N578" s="3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3"/>
      <c r="M579" s="3"/>
      <c r="N579" s="3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3"/>
      <c r="M580" s="3"/>
      <c r="N580" s="3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3"/>
      <c r="M581" s="3"/>
      <c r="N581" s="3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3"/>
      <c r="M582" s="3"/>
      <c r="N582" s="3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3"/>
      <c r="M583" s="3"/>
      <c r="N583" s="3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3"/>
      <c r="M584" s="3"/>
      <c r="N584" s="3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3"/>
      <c r="M585" s="3"/>
      <c r="N585" s="3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3"/>
      <c r="M586" s="3"/>
      <c r="N586" s="3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3"/>
      <c r="M587" s="3"/>
      <c r="N587" s="3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3"/>
      <c r="M588" s="3"/>
      <c r="N588" s="3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3"/>
      <c r="M589" s="3"/>
      <c r="N589" s="3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3"/>
      <c r="M590" s="3"/>
      <c r="N590" s="3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3"/>
      <c r="M591" s="3"/>
      <c r="N591" s="3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3"/>
      <c r="M592" s="3"/>
      <c r="N592" s="3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3"/>
      <c r="M593" s="3"/>
      <c r="N593" s="3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3"/>
      <c r="M594" s="3"/>
      <c r="N594" s="3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3"/>
      <c r="M595" s="3"/>
      <c r="N595" s="3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3"/>
      <c r="M596" s="3"/>
      <c r="N596" s="3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3"/>
      <c r="M597" s="3"/>
      <c r="N597" s="3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3"/>
      <c r="M598" s="3"/>
      <c r="N598" s="3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3"/>
      <c r="M599" s="3"/>
      <c r="N599" s="3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3"/>
      <c r="M600" s="3"/>
      <c r="N600" s="3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3"/>
      <c r="M601" s="3"/>
      <c r="N601" s="3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3"/>
      <c r="M602" s="3"/>
      <c r="N602" s="3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3"/>
      <c r="M603" s="3"/>
      <c r="N603" s="3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3"/>
      <c r="M604" s="3"/>
      <c r="N604" s="3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3"/>
      <c r="M605" s="3"/>
      <c r="N605" s="3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3"/>
      <c r="M606" s="3"/>
      <c r="N606" s="3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3"/>
      <c r="M607" s="3"/>
      <c r="N607" s="3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3"/>
      <c r="M608" s="3"/>
      <c r="N608" s="3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3"/>
      <c r="M609" s="3"/>
      <c r="N609" s="3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3"/>
      <c r="M610" s="3"/>
      <c r="N610" s="3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3"/>
      <c r="M611" s="3"/>
      <c r="N611" s="3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3"/>
      <c r="M612" s="3"/>
      <c r="N612" s="3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3"/>
      <c r="M613" s="3"/>
      <c r="N613" s="3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3"/>
      <c r="M614" s="3"/>
      <c r="N614" s="3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3"/>
      <c r="M615" s="3"/>
      <c r="N615" s="3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3"/>
      <c r="M616" s="3"/>
      <c r="N616" s="3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3"/>
      <c r="M617" s="3"/>
      <c r="N617" s="3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3"/>
      <c r="M618" s="3"/>
      <c r="N618" s="3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3"/>
      <c r="M619" s="3"/>
      <c r="N619" s="3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3"/>
      <c r="M620" s="3"/>
      <c r="N620" s="3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3"/>
      <c r="M621" s="3"/>
      <c r="N621" s="3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3"/>
      <c r="M622" s="3"/>
      <c r="N622" s="3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3"/>
      <c r="M623" s="3"/>
      <c r="N623" s="3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3"/>
      <c r="M624" s="3"/>
      <c r="N624" s="3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3"/>
      <c r="M625" s="3"/>
      <c r="N625" s="3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3"/>
      <c r="M626" s="3"/>
      <c r="N626" s="3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3"/>
      <c r="M627" s="3"/>
      <c r="N627" s="3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3"/>
      <c r="M628" s="3"/>
      <c r="N628" s="3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3"/>
      <c r="M629" s="3"/>
      <c r="N629" s="3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3"/>
      <c r="M630" s="3"/>
      <c r="N630" s="3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3"/>
      <c r="M631" s="3"/>
      <c r="N631" s="3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3"/>
      <c r="M632" s="3"/>
      <c r="N632" s="3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3"/>
      <c r="M633" s="3"/>
      <c r="N633" s="3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3"/>
      <c r="M634" s="3"/>
      <c r="N634" s="3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3"/>
      <c r="M635" s="3"/>
      <c r="N635" s="3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3"/>
      <c r="M636" s="3"/>
      <c r="N636" s="3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3"/>
      <c r="M637" s="3"/>
      <c r="N637" s="3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3"/>
      <c r="M638" s="3"/>
      <c r="N638" s="3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3"/>
      <c r="M639" s="3"/>
      <c r="N639" s="3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3"/>
      <c r="M640" s="3"/>
      <c r="N640" s="3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3"/>
      <c r="M641" s="3"/>
      <c r="N641" s="3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3"/>
      <c r="M642" s="3"/>
      <c r="N642" s="3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3"/>
      <c r="M643" s="3"/>
      <c r="N643" s="3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3"/>
      <c r="M644" s="3"/>
      <c r="N644" s="3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3"/>
      <c r="M645" s="3"/>
      <c r="N645" s="3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3"/>
      <c r="M646" s="3"/>
      <c r="N646" s="3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3"/>
      <c r="M647" s="3"/>
      <c r="N647" s="3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3"/>
      <c r="M648" s="3"/>
      <c r="N648" s="3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3"/>
      <c r="M649" s="3"/>
      <c r="N649" s="3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3"/>
      <c r="M650" s="3"/>
      <c r="N650" s="3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3"/>
      <c r="M651" s="3"/>
      <c r="N651" s="3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3"/>
      <c r="M652" s="3"/>
      <c r="N652" s="3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3"/>
      <c r="M653" s="3"/>
      <c r="N653" s="3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3"/>
      <c r="M654" s="3"/>
      <c r="N654" s="3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3"/>
      <c r="M655" s="3"/>
      <c r="N655" s="3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3"/>
      <c r="M656" s="3"/>
      <c r="N656" s="3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3"/>
      <c r="M657" s="3"/>
      <c r="N657" s="3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3"/>
      <c r="M658" s="3"/>
      <c r="N658" s="3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3"/>
      <c r="M659" s="3"/>
      <c r="N659" s="3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3"/>
      <c r="M660" s="3"/>
      <c r="N660" s="3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3"/>
      <c r="M661" s="3"/>
      <c r="N661" s="3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3"/>
      <c r="M662" s="3"/>
      <c r="N662" s="3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3"/>
      <c r="M663" s="3"/>
      <c r="N663" s="3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3"/>
      <c r="M664" s="3"/>
      <c r="N664" s="3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3"/>
      <c r="M665" s="3"/>
      <c r="N665" s="3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3"/>
      <c r="M666" s="3"/>
      <c r="N666" s="3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3"/>
      <c r="M667" s="3"/>
      <c r="N667" s="3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3"/>
      <c r="M668" s="3"/>
      <c r="N668" s="3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3"/>
      <c r="M669" s="3"/>
      <c r="N669" s="3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3"/>
      <c r="M670" s="3"/>
      <c r="N670" s="3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3"/>
      <c r="M671" s="3"/>
      <c r="N671" s="3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3"/>
      <c r="M672" s="3"/>
      <c r="N672" s="3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3"/>
      <c r="M673" s="3"/>
      <c r="N673" s="3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3"/>
      <c r="M674" s="3"/>
      <c r="N674" s="3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3"/>
      <c r="M675" s="3"/>
      <c r="N675" s="3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3"/>
      <c r="M676" s="3"/>
      <c r="N676" s="3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3"/>
      <c r="M677" s="3"/>
      <c r="N677" s="3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3"/>
      <c r="M678" s="3"/>
      <c r="N678" s="3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3"/>
      <c r="M679" s="3"/>
      <c r="N679" s="3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3"/>
      <c r="M680" s="3"/>
      <c r="N680" s="3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3"/>
      <c r="M681" s="3"/>
      <c r="N681" s="3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3"/>
      <c r="M682" s="3"/>
      <c r="N682" s="3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3"/>
      <c r="M683" s="3"/>
      <c r="N683" s="3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3"/>
      <c r="M684" s="3"/>
      <c r="N684" s="3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3"/>
      <c r="M685" s="3"/>
      <c r="N685" s="3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3"/>
      <c r="M686" s="3"/>
      <c r="N686" s="3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3"/>
      <c r="M687" s="3"/>
      <c r="N687" s="3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3"/>
      <c r="M688" s="3"/>
      <c r="N688" s="3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3"/>
      <c r="M689" s="3"/>
      <c r="N689" s="3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3"/>
      <c r="M690" s="3"/>
      <c r="N690" s="3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3"/>
      <c r="M691" s="3"/>
      <c r="N691" s="3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3"/>
      <c r="M692" s="3"/>
      <c r="N692" s="3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3"/>
      <c r="M693" s="3"/>
      <c r="N693" s="3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3"/>
      <c r="M694" s="3"/>
      <c r="N694" s="3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3"/>
      <c r="M695" s="3"/>
      <c r="N695" s="3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3"/>
      <c r="M696" s="3"/>
      <c r="N696" s="3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3"/>
      <c r="M697" s="3"/>
      <c r="N697" s="3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3"/>
      <c r="M698" s="3"/>
      <c r="N698" s="3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3"/>
      <c r="M699" s="3"/>
      <c r="N699" s="3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3"/>
      <c r="M700" s="3"/>
      <c r="N700" s="3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3"/>
      <c r="M701" s="3"/>
      <c r="N701" s="3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3"/>
      <c r="M702" s="3"/>
      <c r="N702" s="3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3"/>
      <c r="M703" s="3"/>
      <c r="N703" s="3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3"/>
      <c r="M704" s="3"/>
      <c r="N704" s="3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3"/>
      <c r="M705" s="3"/>
      <c r="N705" s="3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3"/>
      <c r="M706" s="3"/>
      <c r="N706" s="3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3"/>
      <c r="M707" s="3"/>
      <c r="N707" s="3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3"/>
      <c r="M708" s="3"/>
      <c r="N708" s="3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3"/>
      <c r="M709" s="3"/>
      <c r="N709" s="3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3"/>
      <c r="M710" s="3"/>
      <c r="N710" s="3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3"/>
      <c r="M711" s="3"/>
      <c r="N711" s="3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3"/>
      <c r="M712" s="3"/>
      <c r="N712" s="3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3"/>
      <c r="M713" s="3"/>
      <c r="N713" s="3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3"/>
      <c r="M714" s="3"/>
      <c r="N714" s="3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3"/>
      <c r="M715" s="3"/>
      <c r="N715" s="3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3"/>
      <c r="M716" s="3"/>
      <c r="N716" s="3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3"/>
      <c r="M717" s="3"/>
      <c r="N717" s="3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3"/>
      <c r="M718" s="3"/>
      <c r="N718" s="3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3"/>
      <c r="M719" s="3"/>
      <c r="N719" s="3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3"/>
      <c r="M720" s="3"/>
      <c r="N720" s="3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3"/>
      <c r="M721" s="3"/>
      <c r="N721" s="3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3"/>
      <c r="M722" s="3"/>
      <c r="N722" s="3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3"/>
      <c r="M723" s="3"/>
      <c r="N723" s="3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3"/>
      <c r="M724" s="3"/>
      <c r="N724" s="3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3"/>
      <c r="M725" s="3"/>
      <c r="N725" s="3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3"/>
      <c r="M726" s="3"/>
      <c r="N726" s="3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3"/>
      <c r="M727" s="3"/>
      <c r="N727" s="3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3"/>
      <c r="M728" s="3"/>
      <c r="N728" s="3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3"/>
      <c r="M729" s="3"/>
      <c r="N729" s="3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3"/>
      <c r="M730" s="3"/>
      <c r="N730" s="3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3"/>
      <c r="M731" s="3"/>
      <c r="N731" s="3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3"/>
      <c r="M732" s="3"/>
      <c r="N732" s="3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3"/>
      <c r="M733" s="3"/>
      <c r="N733" s="3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3"/>
      <c r="M734" s="3"/>
      <c r="N734" s="3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3"/>
      <c r="M735" s="3"/>
      <c r="N735" s="3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3"/>
      <c r="M736" s="3"/>
      <c r="N736" s="3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3"/>
      <c r="M737" s="3"/>
      <c r="N737" s="3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3"/>
      <c r="M738" s="3"/>
      <c r="N738" s="3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3"/>
      <c r="M739" s="3"/>
      <c r="N739" s="3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3"/>
      <c r="M740" s="3"/>
      <c r="N740" s="3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3"/>
      <c r="M741" s="3"/>
      <c r="N741" s="3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3"/>
      <c r="M742" s="3"/>
      <c r="N742" s="3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3"/>
      <c r="M743" s="3"/>
      <c r="N743" s="3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3"/>
      <c r="M744" s="3"/>
      <c r="N744" s="3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3"/>
      <c r="M745" s="3"/>
      <c r="N745" s="3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3"/>
      <c r="M746" s="3"/>
      <c r="N746" s="3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3"/>
      <c r="M747" s="3"/>
      <c r="N747" s="3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3"/>
      <c r="M748" s="3"/>
      <c r="N748" s="3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3"/>
      <c r="M749" s="3"/>
      <c r="N749" s="3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3"/>
      <c r="M750" s="3"/>
      <c r="N750" s="3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3"/>
      <c r="M751" s="3"/>
      <c r="N751" s="3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3"/>
      <c r="M752" s="3"/>
      <c r="N752" s="3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3"/>
      <c r="M753" s="3"/>
      <c r="N753" s="3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3"/>
      <c r="M754" s="3"/>
      <c r="N754" s="3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3"/>
      <c r="M755" s="3"/>
      <c r="N755" s="3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3"/>
      <c r="M756" s="3"/>
      <c r="N756" s="3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3"/>
      <c r="M757" s="3"/>
      <c r="N757" s="3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3"/>
      <c r="M758" s="3"/>
      <c r="N758" s="3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3"/>
      <c r="M759" s="3"/>
      <c r="N759" s="3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3"/>
      <c r="M760" s="3"/>
      <c r="N760" s="3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3"/>
      <c r="M761" s="3"/>
      <c r="N761" s="3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3"/>
      <c r="M762" s="3"/>
      <c r="N762" s="3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3"/>
      <c r="M763" s="3"/>
      <c r="N763" s="3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3"/>
      <c r="M764" s="3"/>
      <c r="N764" s="3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3"/>
      <c r="M765" s="3"/>
      <c r="N765" s="3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3"/>
      <c r="M766" s="3"/>
      <c r="N766" s="3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3"/>
      <c r="M767" s="3"/>
      <c r="N767" s="3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3"/>
      <c r="M768" s="3"/>
      <c r="N768" s="3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3"/>
      <c r="M769" s="3"/>
      <c r="N769" s="3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3"/>
      <c r="M770" s="3"/>
      <c r="N770" s="3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3"/>
      <c r="M771" s="3"/>
      <c r="N771" s="3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3"/>
      <c r="M772" s="3"/>
      <c r="N772" s="3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3"/>
      <c r="M773" s="3"/>
      <c r="N773" s="3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3"/>
      <c r="M774" s="3"/>
      <c r="N774" s="3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3"/>
      <c r="M775" s="3"/>
      <c r="N775" s="3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3"/>
      <c r="M776" s="3"/>
      <c r="N776" s="3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3"/>
      <c r="M777" s="3"/>
      <c r="N777" s="3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3"/>
      <c r="M778" s="3"/>
      <c r="N778" s="3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3"/>
      <c r="M779" s="3"/>
      <c r="N779" s="3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3"/>
      <c r="M780" s="3"/>
      <c r="N780" s="3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3"/>
      <c r="M781" s="3"/>
      <c r="N781" s="3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3"/>
      <c r="M782" s="3"/>
      <c r="N782" s="3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3"/>
      <c r="M783" s="3"/>
      <c r="N783" s="3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3"/>
      <c r="M784" s="3"/>
      <c r="N784" s="3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3"/>
      <c r="M785" s="3"/>
      <c r="N785" s="3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3"/>
      <c r="M786" s="3"/>
      <c r="N786" s="3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3"/>
      <c r="M787" s="3"/>
      <c r="N787" s="3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3"/>
      <c r="M788" s="3"/>
      <c r="N788" s="3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3"/>
      <c r="M789" s="3"/>
      <c r="N789" s="3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3"/>
      <c r="M790" s="3"/>
      <c r="N790" s="3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3"/>
      <c r="M791" s="3"/>
      <c r="N791" s="3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3"/>
      <c r="M792" s="3"/>
      <c r="N792" s="3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3"/>
      <c r="M793" s="3"/>
      <c r="N793" s="3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3"/>
      <c r="M794" s="3"/>
      <c r="N794" s="3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3"/>
      <c r="M795" s="3"/>
      <c r="N795" s="3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3"/>
      <c r="M796" s="3"/>
      <c r="N796" s="3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3"/>
      <c r="M797" s="3"/>
      <c r="N797" s="3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3"/>
      <c r="M798" s="3"/>
      <c r="N798" s="3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3"/>
      <c r="M799" s="3"/>
      <c r="N799" s="3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3"/>
      <c r="M800" s="3"/>
      <c r="N800" s="3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3"/>
      <c r="M801" s="3"/>
      <c r="N801" s="3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3"/>
      <c r="M802" s="3"/>
      <c r="N802" s="3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3"/>
      <c r="M803" s="3"/>
      <c r="N803" s="3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3"/>
      <c r="M804" s="3"/>
      <c r="N804" s="3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3"/>
      <c r="M805" s="3"/>
      <c r="N805" s="3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3"/>
      <c r="M806" s="3"/>
      <c r="N806" s="3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3"/>
      <c r="M807" s="3"/>
      <c r="N807" s="3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3"/>
      <c r="M808" s="3"/>
      <c r="N808" s="3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3"/>
      <c r="M809" s="3"/>
      <c r="N809" s="3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3"/>
      <c r="M810" s="3"/>
      <c r="N810" s="3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3"/>
      <c r="M811" s="3"/>
      <c r="N811" s="3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3"/>
      <c r="M812" s="3"/>
      <c r="N812" s="3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3"/>
      <c r="M813" s="3"/>
      <c r="N813" s="3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3"/>
      <c r="M814" s="3"/>
      <c r="N814" s="3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3"/>
      <c r="M815" s="3"/>
      <c r="N815" s="3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3"/>
      <c r="M816" s="3"/>
      <c r="N816" s="3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3"/>
      <c r="M817" s="3"/>
      <c r="N817" s="3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3"/>
      <c r="M818" s="3"/>
      <c r="N818" s="3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3"/>
      <c r="M819" s="3"/>
      <c r="N819" s="3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3"/>
      <c r="M820" s="3"/>
      <c r="N820" s="3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3"/>
      <c r="M821" s="3"/>
      <c r="N821" s="3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3"/>
      <c r="M822" s="3"/>
      <c r="N822" s="3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3"/>
      <c r="M823" s="3"/>
      <c r="N823" s="3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3"/>
      <c r="M824" s="3"/>
      <c r="N824" s="3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3"/>
      <c r="M825" s="3"/>
      <c r="N825" s="3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3"/>
      <c r="M826" s="3"/>
      <c r="N826" s="3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3"/>
      <c r="M827" s="3"/>
      <c r="N827" s="3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3"/>
      <c r="M828" s="3"/>
      <c r="N828" s="3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3"/>
      <c r="M829" s="3"/>
      <c r="N829" s="3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3"/>
      <c r="M830" s="3"/>
      <c r="N830" s="3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3"/>
      <c r="M831" s="3"/>
      <c r="N831" s="3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3"/>
      <c r="M832" s="3"/>
      <c r="N832" s="3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3"/>
      <c r="M833" s="3"/>
      <c r="N833" s="3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3"/>
      <c r="M834" s="3"/>
      <c r="N834" s="3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3"/>
      <c r="M835" s="3"/>
      <c r="N835" s="3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3"/>
      <c r="M836" s="3"/>
      <c r="N836" s="3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3"/>
      <c r="M837" s="3"/>
      <c r="N837" s="3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3"/>
      <c r="M838" s="3"/>
      <c r="N838" s="3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3"/>
      <c r="M839" s="3"/>
      <c r="N839" s="3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3"/>
      <c r="M840" s="3"/>
      <c r="N840" s="3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3"/>
      <c r="M841" s="3"/>
      <c r="N841" s="3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3"/>
      <c r="M842" s="3"/>
      <c r="N842" s="3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3"/>
      <c r="M843" s="3"/>
      <c r="N843" s="3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3"/>
      <c r="M844" s="3"/>
      <c r="N844" s="3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3"/>
      <c r="M845" s="3"/>
      <c r="N845" s="3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3"/>
      <c r="M846" s="3"/>
      <c r="N846" s="3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3"/>
      <c r="M847" s="3"/>
      <c r="N847" s="3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3"/>
      <c r="M848" s="3"/>
      <c r="N848" s="3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3"/>
      <c r="M849" s="3"/>
      <c r="N849" s="3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3"/>
      <c r="M850" s="3"/>
      <c r="N850" s="3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3"/>
      <c r="M851" s="3"/>
      <c r="N851" s="3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3"/>
      <c r="M852" s="3"/>
      <c r="N852" s="3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3"/>
      <c r="M853" s="3"/>
      <c r="N853" s="3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3"/>
      <c r="M854" s="3"/>
      <c r="N854" s="3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3"/>
      <c r="M855" s="3"/>
      <c r="N855" s="3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3"/>
      <c r="M856" s="3"/>
      <c r="N856" s="3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3"/>
      <c r="M857" s="3"/>
      <c r="N857" s="3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3"/>
      <c r="M858" s="3"/>
      <c r="N858" s="3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3"/>
      <c r="M859" s="3"/>
      <c r="N859" s="3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3"/>
      <c r="M860" s="3"/>
      <c r="N860" s="3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3"/>
      <c r="M861" s="3"/>
      <c r="N861" s="3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3"/>
      <c r="M862" s="3"/>
      <c r="N862" s="3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3"/>
      <c r="M863" s="3"/>
      <c r="N863" s="3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3"/>
      <c r="M864" s="3"/>
      <c r="N864" s="3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3"/>
      <c r="M865" s="3"/>
      <c r="N865" s="3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3"/>
      <c r="M866" s="3"/>
      <c r="N866" s="3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3"/>
      <c r="M867" s="3"/>
      <c r="N867" s="3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3"/>
      <c r="M868" s="3"/>
      <c r="N868" s="3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3"/>
      <c r="M869" s="3"/>
      <c r="N869" s="3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3"/>
      <c r="M870" s="3"/>
      <c r="N870" s="3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3"/>
      <c r="M871" s="3"/>
      <c r="N871" s="3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3"/>
      <c r="M872" s="3"/>
      <c r="N872" s="3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3"/>
      <c r="M873" s="3"/>
      <c r="N873" s="3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3"/>
      <c r="M874" s="3"/>
      <c r="N874" s="3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3"/>
      <c r="M875" s="3"/>
      <c r="N875" s="3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3"/>
      <c r="M876" s="3"/>
      <c r="N876" s="3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3"/>
      <c r="M877" s="3"/>
      <c r="N877" s="3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3"/>
      <c r="M878" s="3"/>
      <c r="N878" s="3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3"/>
      <c r="M879" s="3"/>
      <c r="N879" s="3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3"/>
      <c r="M880" s="3"/>
      <c r="N880" s="3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3"/>
      <c r="M881" s="3"/>
      <c r="N881" s="3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3"/>
      <c r="M882" s="3"/>
      <c r="N882" s="3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3"/>
      <c r="M883" s="3"/>
      <c r="N883" s="3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3"/>
      <c r="M884" s="3"/>
      <c r="N884" s="3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3"/>
      <c r="M885" s="3"/>
      <c r="N885" s="3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3"/>
      <c r="M886" s="3"/>
      <c r="N886" s="3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3"/>
      <c r="M887" s="3"/>
      <c r="N887" s="3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3"/>
      <c r="M888" s="3"/>
      <c r="N888" s="3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3"/>
      <c r="M889" s="3"/>
      <c r="N889" s="3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3"/>
      <c r="M890" s="3"/>
      <c r="N890" s="3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3"/>
      <c r="M891" s="3"/>
      <c r="N891" s="3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3"/>
      <c r="M892" s="3"/>
      <c r="N892" s="3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3"/>
      <c r="M893" s="3"/>
      <c r="N893" s="3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3"/>
      <c r="M894" s="3"/>
      <c r="N894" s="3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3"/>
      <c r="M895" s="3"/>
      <c r="N895" s="3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3"/>
      <c r="M896" s="3"/>
      <c r="N896" s="3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3"/>
      <c r="M897" s="3"/>
      <c r="N897" s="3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3"/>
      <c r="M898" s="3"/>
      <c r="N898" s="3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3"/>
      <c r="M899" s="3"/>
      <c r="N899" s="3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3"/>
      <c r="M900" s="3"/>
      <c r="N900" s="3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3"/>
      <c r="M901" s="3"/>
      <c r="N901" s="3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3"/>
      <c r="M902" s="3"/>
      <c r="N902" s="3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3"/>
      <c r="M903" s="3"/>
      <c r="N903" s="3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3"/>
      <c r="M904" s="3"/>
      <c r="N904" s="3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3"/>
      <c r="M905" s="3"/>
      <c r="N905" s="3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3"/>
      <c r="M906" s="3"/>
      <c r="N906" s="3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3"/>
      <c r="M907" s="3"/>
      <c r="N907" s="3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3"/>
      <c r="M908" s="3"/>
      <c r="N908" s="3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3"/>
      <c r="M909" s="3"/>
      <c r="N909" s="3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3"/>
      <c r="M910" s="3"/>
      <c r="N910" s="3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3"/>
      <c r="M911" s="3"/>
      <c r="N911" s="3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3"/>
      <c r="M912" s="3"/>
      <c r="N912" s="3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3"/>
      <c r="M913" s="3"/>
      <c r="N913" s="3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3"/>
      <c r="M914" s="3"/>
      <c r="N914" s="3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3"/>
      <c r="M915" s="3"/>
      <c r="N915" s="3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3"/>
      <c r="M916" s="3"/>
      <c r="N916" s="3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3"/>
      <c r="M917" s="3"/>
      <c r="N917" s="3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3"/>
      <c r="M918" s="3"/>
      <c r="N918" s="3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3"/>
      <c r="M919" s="3"/>
      <c r="N919" s="3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3"/>
      <c r="M920" s="3"/>
      <c r="N920" s="3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3"/>
      <c r="M921" s="3"/>
      <c r="N921" s="3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3"/>
      <c r="M922" s="3"/>
      <c r="N922" s="3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3"/>
      <c r="M923" s="3"/>
      <c r="N923" s="3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3"/>
      <c r="M924" s="3"/>
      <c r="N924" s="3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3"/>
      <c r="M925" s="3"/>
      <c r="N925" s="3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3"/>
      <c r="M926" s="3"/>
      <c r="N926" s="3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3"/>
      <c r="M927" s="3"/>
      <c r="N927" s="3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3"/>
      <c r="M928" s="3"/>
      <c r="N928" s="3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3"/>
      <c r="M929" s="3"/>
      <c r="N929" s="3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3"/>
      <c r="M930" s="3"/>
      <c r="N930" s="3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3"/>
      <c r="M931" s="3"/>
      <c r="N931" s="3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3"/>
      <c r="M932" s="3"/>
      <c r="N932" s="3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3"/>
      <c r="M933" s="3"/>
      <c r="N933" s="3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3"/>
      <c r="M934" s="3"/>
      <c r="N934" s="3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3"/>
      <c r="M935" s="3"/>
      <c r="N935" s="3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3"/>
      <c r="M936" s="3"/>
      <c r="N936" s="3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3"/>
      <c r="M937" s="3"/>
      <c r="N937" s="3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3"/>
      <c r="M938" s="3"/>
      <c r="N938" s="3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3"/>
      <c r="M939" s="3"/>
      <c r="N939" s="3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3"/>
      <c r="M940" s="3"/>
      <c r="N940" s="3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3"/>
      <c r="M941" s="3"/>
      <c r="N941" s="3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3"/>
      <c r="M942" s="3"/>
      <c r="N942" s="3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3"/>
      <c r="M943" s="3"/>
      <c r="N943" s="3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3"/>
      <c r="M944" s="3"/>
      <c r="N944" s="3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3"/>
      <c r="M945" s="3"/>
      <c r="N945" s="3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3"/>
      <c r="M946" s="3"/>
      <c r="N946" s="3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3"/>
      <c r="M947" s="3"/>
      <c r="N947" s="3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3"/>
      <c r="M948" s="3"/>
      <c r="N948" s="3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3"/>
      <c r="M949" s="3"/>
      <c r="N949" s="3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3"/>
      <c r="M950" s="3"/>
      <c r="N950" s="3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3"/>
      <c r="M951" s="3"/>
      <c r="N951" s="3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3"/>
      <c r="M952" s="3"/>
      <c r="N952" s="3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3"/>
      <c r="M953" s="3"/>
      <c r="N953" s="3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3"/>
      <c r="M954" s="3"/>
      <c r="N954" s="3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3"/>
      <c r="M955" s="3"/>
      <c r="N955" s="3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3"/>
      <c r="M956" s="3"/>
      <c r="N956" s="3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3"/>
      <c r="M957" s="3"/>
      <c r="N957" s="3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3"/>
      <c r="M958" s="3"/>
      <c r="N958" s="3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3"/>
      <c r="M959" s="3"/>
      <c r="N959" s="3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3"/>
      <c r="M960" s="3"/>
      <c r="N960" s="3"/>
    </row>
    <row r="961" spans="1:1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3"/>
      <c r="M961" s="3"/>
      <c r="N961" s="3"/>
    </row>
    <row r="962" spans="1:1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3"/>
      <c r="M962" s="3"/>
      <c r="N962" s="3"/>
    </row>
    <row r="963" spans="1:1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3"/>
      <c r="M963" s="3"/>
      <c r="N963" s="3"/>
    </row>
    <row r="964" spans="1:1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3"/>
      <c r="M964" s="3"/>
      <c r="N964" s="3"/>
    </row>
    <row r="965" spans="1:1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3"/>
      <c r="M965" s="3"/>
      <c r="N965" s="3"/>
    </row>
    <row r="966" spans="1:1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3"/>
      <c r="M966" s="3"/>
      <c r="N966" s="3"/>
    </row>
    <row r="967" spans="1:1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3"/>
      <c r="M967" s="3"/>
      <c r="N967" s="3"/>
    </row>
    <row r="968" spans="1:1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3"/>
      <c r="M968" s="3"/>
      <c r="N968" s="3"/>
    </row>
    <row r="969" spans="1:1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3"/>
      <c r="M969" s="3"/>
      <c r="N969" s="3"/>
    </row>
    <row r="970" spans="1:1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3"/>
      <c r="M970" s="3"/>
      <c r="N970" s="3"/>
    </row>
    <row r="971" spans="1:1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3"/>
      <c r="M971" s="3"/>
      <c r="N971" s="3"/>
    </row>
    <row r="972" spans="1:1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3"/>
      <c r="M972" s="3"/>
      <c r="N972" s="3"/>
    </row>
    <row r="973" spans="1:1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3"/>
      <c r="M973" s="3"/>
      <c r="N973" s="3"/>
    </row>
    <row r="974" spans="1:1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3"/>
      <c r="M974" s="3"/>
      <c r="N974" s="3"/>
    </row>
    <row r="975" spans="1:1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3"/>
      <c r="M975" s="3"/>
      <c r="N975" s="3"/>
    </row>
    <row r="976" spans="1:1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3"/>
      <c r="M976" s="3"/>
      <c r="N976" s="3"/>
    </row>
    <row r="977" spans="1:1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3"/>
      <c r="M977" s="3"/>
      <c r="N977" s="3"/>
    </row>
    <row r="978" spans="1:1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3"/>
      <c r="M978" s="3"/>
      <c r="N978" s="3"/>
    </row>
    <row r="979" spans="1:14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3"/>
      <c r="M979" s="3"/>
      <c r="N979" s="3"/>
    </row>
    <row r="980" spans="1:14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3"/>
      <c r="M980" s="3"/>
      <c r="N980" s="3"/>
    </row>
    <row r="981" spans="1:14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3"/>
      <c r="M981" s="3"/>
      <c r="N981" s="3"/>
    </row>
    <row r="982" spans="1:14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3"/>
      <c r="M982" s="3"/>
      <c r="N982" s="3"/>
    </row>
    <row r="983" spans="1:14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3"/>
      <c r="M983" s="3"/>
      <c r="N983" s="3"/>
    </row>
    <row r="984" spans="1:1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3"/>
      <c r="M984" s="3"/>
      <c r="N984" s="3"/>
    </row>
    <row r="985" spans="1:14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3"/>
      <c r="M985" s="3"/>
      <c r="N985" s="3"/>
    </row>
    <row r="986" spans="1:14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3"/>
      <c r="M986" s="3"/>
      <c r="N986" s="3"/>
    </row>
    <row r="987" spans="1:14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3"/>
      <c r="M987" s="3"/>
      <c r="N987" s="3"/>
    </row>
    <row r="988" spans="1:14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3"/>
      <c r="M988" s="3"/>
      <c r="N988" s="3"/>
    </row>
    <row r="989" spans="1:14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3"/>
      <c r="M989" s="3"/>
      <c r="N989" s="3"/>
    </row>
    <row r="990" spans="1:14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3"/>
      <c r="M990" s="3"/>
      <c r="N990" s="3"/>
    </row>
    <row r="991" spans="1:14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3"/>
      <c r="M991" s="3"/>
      <c r="N991" s="3"/>
    </row>
    <row r="992" spans="1:14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3"/>
      <c r="M992" s="3"/>
      <c r="N992" s="3"/>
    </row>
    <row r="993" spans="1:14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3"/>
      <c r="M993" s="3"/>
      <c r="N993" s="3"/>
    </row>
    <row r="994" spans="1:1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3"/>
      <c r="M994" s="3"/>
      <c r="N994" s="3"/>
    </row>
    <row r="995" spans="1:14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3"/>
      <c r="M995" s="3"/>
      <c r="N995" s="3"/>
    </row>
    <row r="996" spans="1:14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3"/>
      <c r="M996" s="3"/>
      <c r="N996" s="3"/>
    </row>
    <row r="997" spans="1:14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3"/>
      <c r="M997" s="3"/>
      <c r="N997" s="3"/>
    </row>
    <row r="998" spans="1:14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3"/>
      <c r="M998" s="3"/>
      <c r="N998" s="3"/>
    </row>
    <row r="999" spans="1:14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3"/>
      <c r="M999" s="3"/>
      <c r="N999" s="3"/>
    </row>
    <row r="1000" spans="1:14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3"/>
      <c r="M1000" s="3"/>
      <c r="N1000" s="3"/>
    </row>
  </sheetData>
  <mergeCells count="49">
    <mergeCell ref="C45:H45"/>
    <mergeCell ref="C46:H46"/>
    <mergeCell ref="C47:H47"/>
    <mergeCell ref="B24:E24"/>
    <mergeCell ref="C25:E25"/>
    <mergeCell ref="C26:E26"/>
    <mergeCell ref="C27:E27"/>
    <mergeCell ref="C28:E28"/>
    <mergeCell ref="B30:K30"/>
    <mergeCell ref="B32:K32"/>
    <mergeCell ref="F24:K24"/>
    <mergeCell ref="B33:K33"/>
    <mergeCell ref="B34:F34"/>
    <mergeCell ref="H34:K34"/>
    <mergeCell ref="B35:G37"/>
    <mergeCell ref="H35:K37"/>
    <mergeCell ref="B21:K21"/>
    <mergeCell ref="B22:C22"/>
    <mergeCell ref="D22:F22"/>
    <mergeCell ref="H22:K22"/>
    <mergeCell ref="B23:C23"/>
    <mergeCell ref="D23:F23"/>
    <mergeCell ref="H23:K23"/>
    <mergeCell ref="B16:K16"/>
    <mergeCell ref="B17:K17"/>
    <mergeCell ref="F18:J18"/>
    <mergeCell ref="B19:K19"/>
    <mergeCell ref="B20:K20"/>
    <mergeCell ref="B11:F11"/>
    <mergeCell ref="G11:K11"/>
    <mergeCell ref="B13:F13"/>
    <mergeCell ref="G13:K13"/>
    <mergeCell ref="B15:F15"/>
    <mergeCell ref="G15:K15"/>
    <mergeCell ref="B1:K2"/>
    <mergeCell ref="O2:O5"/>
    <mergeCell ref="P2:S5"/>
    <mergeCell ref="E4:G5"/>
    <mergeCell ref="B6:K6"/>
    <mergeCell ref="L6:N6"/>
    <mergeCell ref="O6:O7"/>
    <mergeCell ref="P6:S7"/>
    <mergeCell ref="O8:O9"/>
    <mergeCell ref="P8:S9"/>
    <mergeCell ref="B4:D5"/>
    <mergeCell ref="B8:C8"/>
    <mergeCell ref="B7:K7"/>
    <mergeCell ref="D8:K8"/>
    <mergeCell ref="B9:K9"/>
  </mergeCells>
  <conditionalFormatting sqref="E4 B6">
    <cfRule type="expression" dxfId="5" priority="1">
      <formula>$E$4="C1"</formula>
    </cfRule>
  </conditionalFormatting>
  <conditionalFormatting sqref="E4 B6">
    <cfRule type="expression" dxfId="4" priority="2">
      <formula>$E$4=4</formula>
    </cfRule>
  </conditionalFormatting>
  <conditionalFormatting sqref="E4 B6">
    <cfRule type="expression" dxfId="3" priority="3">
      <formula>$E$4=3</formula>
    </cfRule>
  </conditionalFormatting>
  <conditionalFormatting sqref="E4:G5 B6">
    <cfRule type="expression" dxfId="2" priority="4">
      <formula>$E$4="C1"</formula>
    </cfRule>
  </conditionalFormatting>
  <conditionalFormatting sqref="E4:G5 B6">
    <cfRule type="expression" dxfId="1" priority="5">
      <formula>$E$4=1</formula>
    </cfRule>
  </conditionalFormatting>
  <conditionalFormatting sqref="E4:G5 B6">
    <cfRule type="expression" dxfId="0" priority="6">
      <formula>$E$4=2</formula>
    </cfRule>
  </conditionalFormatting>
  <dataValidations count="4">
    <dataValidation type="list" allowBlank="1" showInputMessage="1" showErrorMessage="1" prompt=" - " sqref="E4" xr:uid="{00000000-0002-0000-0000-000000000000}">
      <formula1>N_FORUM</formula1>
    </dataValidation>
    <dataValidation type="list" allowBlank="1" showInputMessage="1" showErrorMessage="1" prompt=" - " sqref="D8" xr:uid="{00000000-0002-0000-0000-000001000000}">
      <formula1>Liste_nom_JD</formula1>
    </dataValidation>
    <dataValidation type="list" allowBlank="1" showInputMessage="1" showErrorMessage="1" prompt=" - " sqref="C26:C28" xr:uid="{00000000-0002-0000-0000-000002000000}">
      <formula1>IF($E$4="01",ListeFormation_1,IF($E$4="02",ListeFormation_2,IF($E$4="03",ListeFormation_3,IF($E$4="04",ListeFormation_4,IF($E$4="C1",ListeFormation_C,IF($E$4="C2",ListeFormation_C2))))))</formula1>
    </dataValidation>
    <dataValidation type="list" allowBlank="1" showInputMessage="1" showErrorMessage="1" prompt=" - " sqref="K18" xr:uid="{00000000-0002-0000-0000-000003000000}">
      <formula1>Ouinon</formula1>
    </dataValidation>
  </dataValidations>
  <pageMargins left="3.937007874015748E-2" right="3.937007874015748E-2" top="0.15748031496062992" bottom="0.19685039370078741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1.19921875" defaultRowHeight="15" customHeight="1"/>
  <cols>
    <col min="1" max="1" width="1.69921875" customWidth="1"/>
    <col min="2" max="2" width="24.19921875" customWidth="1"/>
    <col min="3" max="3" width="10" customWidth="1"/>
    <col min="4" max="4" width="12.19921875" customWidth="1"/>
    <col min="5" max="5" width="31.09765625" customWidth="1"/>
    <col min="6" max="7" width="10" customWidth="1"/>
    <col min="8" max="8" width="14.19921875" customWidth="1"/>
    <col min="9" max="9" width="12.69921875" customWidth="1"/>
    <col min="10" max="10" width="38" customWidth="1"/>
    <col min="11" max="11" width="24.19921875" customWidth="1"/>
    <col min="12" max="12" width="11.69921875" customWidth="1"/>
    <col min="13" max="13" width="14.69921875" customWidth="1"/>
    <col min="14" max="14" width="10" customWidth="1"/>
  </cols>
  <sheetData>
    <row r="1" spans="1:14" ht="9" customHeight="1">
      <c r="A1" s="1"/>
      <c r="L1" s="30"/>
    </row>
    <row r="2" spans="1:14" ht="15.75" customHeight="1">
      <c r="A2" s="1"/>
      <c r="B2" s="31" t="s">
        <v>32</v>
      </c>
      <c r="C2" s="31" t="s">
        <v>33</v>
      </c>
      <c r="D2" s="31" t="s">
        <v>34</v>
      </c>
      <c r="E2" s="31" t="s">
        <v>35</v>
      </c>
      <c r="F2" s="31" t="s">
        <v>36</v>
      </c>
      <c r="G2" s="31" t="s">
        <v>37</v>
      </c>
      <c r="H2" s="31" t="s">
        <v>38</v>
      </c>
      <c r="I2" s="31" t="s">
        <v>39</v>
      </c>
      <c r="J2" s="31" t="s">
        <v>40</v>
      </c>
      <c r="K2" s="32" t="s">
        <v>41</v>
      </c>
      <c r="L2" s="33" t="s">
        <v>42</v>
      </c>
      <c r="M2" s="31" t="s">
        <v>43</v>
      </c>
    </row>
    <row r="3" spans="1:14" ht="15.75" customHeight="1">
      <c r="A3" s="1"/>
      <c r="B3" s="34" t="str">
        <f t="shared" ref="B3:B280" si="0">C3&amp;"_"&amp;D3</f>
        <v>ALICOT_Jean Baptiste</v>
      </c>
      <c r="C3" s="35" t="s">
        <v>44</v>
      </c>
      <c r="D3" s="36" t="s">
        <v>45</v>
      </c>
      <c r="E3" s="37" t="s">
        <v>46</v>
      </c>
      <c r="F3" s="38"/>
      <c r="G3" s="38"/>
      <c r="H3" s="38"/>
      <c r="I3" s="39" t="s">
        <v>47</v>
      </c>
      <c r="J3" s="40" t="s">
        <v>48</v>
      </c>
      <c r="K3" s="41" t="str">
        <f t="shared" ref="K3:K5" si="1">IF(ISBLANK(B3),"",LOWER(D3)&amp;"."&amp;LOWER(C3)&amp;"@cjd.net")</f>
        <v>jean baptiste.alicot@cjd.net</v>
      </c>
      <c r="L3" s="42" t="s">
        <v>49</v>
      </c>
      <c r="M3" s="43" t="s">
        <v>50</v>
      </c>
      <c r="N3" s="1"/>
    </row>
    <row r="4" spans="1:14" ht="15.75" customHeight="1">
      <c r="A4" s="1"/>
      <c r="B4" s="34" t="str">
        <f t="shared" si="0"/>
        <v>ALSUGUREN_Carine</v>
      </c>
      <c r="C4" s="44" t="s">
        <v>51</v>
      </c>
      <c r="D4" s="45" t="s">
        <v>52</v>
      </c>
      <c r="E4" s="46" t="s">
        <v>53</v>
      </c>
      <c r="F4" s="38"/>
      <c r="G4" s="38"/>
      <c r="H4" s="38"/>
      <c r="I4" s="47" t="s">
        <v>54</v>
      </c>
      <c r="J4" s="48" t="s">
        <v>55</v>
      </c>
      <c r="K4" s="41" t="str">
        <f t="shared" si="1"/>
        <v>carine.alsuguren@cjd.net</v>
      </c>
      <c r="L4" s="49" t="s">
        <v>56</v>
      </c>
      <c r="M4" s="43" t="s">
        <v>50</v>
      </c>
    </row>
    <row r="5" spans="1:14" ht="15.75" customHeight="1">
      <c r="A5" s="1"/>
      <c r="B5" s="34" t="str">
        <f t="shared" si="0"/>
        <v>ANSO_Thomas</v>
      </c>
      <c r="C5" s="50" t="s">
        <v>57</v>
      </c>
      <c r="D5" s="51" t="s">
        <v>58</v>
      </c>
      <c r="E5" s="45" t="s">
        <v>59</v>
      </c>
      <c r="F5" s="52"/>
      <c r="G5" s="52"/>
      <c r="H5" s="52"/>
      <c r="I5" s="53" t="s">
        <v>60</v>
      </c>
      <c r="J5" s="48" t="s">
        <v>61</v>
      </c>
      <c r="K5" s="41" t="str">
        <f t="shared" si="1"/>
        <v>thomas.anso@cjd.net</v>
      </c>
      <c r="L5" s="54" t="s">
        <v>62</v>
      </c>
      <c r="M5" s="43" t="s">
        <v>50</v>
      </c>
    </row>
    <row r="6" spans="1:14" ht="15.75" customHeight="1">
      <c r="A6" s="1"/>
      <c r="B6" s="34" t="str">
        <f t="shared" si="0"/>
        <v>ARNOLD_Cyrielle</v>
      </c>
      <c r="C6" s="44" t="s">
        <v>63</v>
      </c>
      <c r="D6" s="46" t="s">
        <v>64</v>
      </c>
      <c r="E6" s="46" t="s">
        <v>65</v>
      </c>
      <c r="F6" s="38"/>
      <c r="G6" s="38"/>
      <c r="H6" s="38"/>
      <c r="I6" s="47" t="s">
        <v>66</v>
      </c>
      <c r="J6" s="48" t="s">
        <v>67</v>
      </c>
      <c r="K6" s="41"/>
      <c r="L6" s="55" t="s">
        <v>62</v>
      </c>
      <c r="M6" s="43" t="s">
        <v>50</v>
      </c>
    </row>
    <row r="7" spans="1:14" ht="15.75" customHeight="1">
      <c r="A7" s="1"/>
      <c r="B7" s="34" t="str">
        <f t="shared" si="0"/>
        <v>ARRIVE_Yohann</v>
      </c>
      <c r="C7" s="44" t="s">
        <v>68</v>
      </c>
      <c r="D7" s="46" t="s">
        <v>69</v>
      </c>
      <c r="E7" s="46" t="s">
        <v>70</v>
      </c>
      <c r="F7" s="38"/>
      <c r="G7" s="38"/>
      <c r="H7" s="38"/>
      <c r="I7" s="47" t="s">
        <v>71</v>
      </c>
      <c r="J7" s="48" t="s">
        <v>72</v>
      </c>
      <c r="K7" s="41" t="str">
        <f t="shared" ref="K7:K17" si="2">IF(ISBLANK(B7),"",LOWER(D7)&amp;"."&amp;LOWER(C7)&amp;"@cjd.net")</f>
        <v>yohann.arrive@cjd.net</v>
      </c>
      <c r="L7" s="55" t="s">
        <v>73</v>
      </c>
      <c r="M7" s="43" t="s">
        <v>50</v>
      </c>
    </row>
    <row r="8" spans="1:14" ht="15.75" customHeight="1">
      <c r="A8" s="1"/>
      <c r="B8" s="34" t="str">
        <f t="shared" si="0"/>
        <v>AUDIDIER_Laurence</v>
      </c>
      <c r="C8" s="44" t="s">
        <v>74</v>
      </c>
      <c r="D8" s="46" t="s">
        <v>75</v>
      </c>
      <c r="E8" s="45" t="s">
        <v>76</v>
      </c>
      <c r="F8" s="52"/>
      <c r="G8" s="52"/>
      <c r="H8" s="52"/>
      <c r="I8" s="47" t="s">
        <v>77</v>
      </c>
      <c r="J8" s="48" t="s">
        <v>78</v>
      </c>
      <c r="K8" s="41" t="str">
        <f t="shared" si="2"/>
        <v>laurence.audidier@cjd.net</v>
      </c>
      <c r="L8" s="49" t="s">
        <v>79</v>
      </c>
      <c r="M8" s="43" t="s">
        <v>50</v>
      </c>
    </row>
    <row r="9" spans="1:14" ht="15.75" customHeight="1">
      <c r="A9" s="1"/>
      <c r="B9" s="34" t="str">
        <f t="shared" si="0"/>
        <v>AUDOUIT_Jean Michel</v>
      </c>
      <c r="C9" s="50" t="s">
        <v>80</v>
      </c>
      <c r="D9" s="51" t="s">
        <v>81</v>
      </c>
      <c r="E9" s="45" t="s">
        <v>82</v>
      </c>
      <c r="F9" s="52"/>
      <c r="G9" s="52"/>
      <c r="H9" s="52"/>
      <c r="I9" s="56" t="s">
        <v>83</v>
      </c>
      <c r="J9" s="48" t="s">
        <v>84</v>
      </c>
      <c r="K9" s="41" t="str">
        <f t="shared" si="2"/>
        <v>jean michel.audouit@cjd.net</v>
      </c>
      <c r="L9" s="54" t="s">
        <v>62</v>
      </c>
      <c r="M9" s="43" t="s">
        <v>50</v>
      </c>
    </row>
    <row r="10" spans="1:14" ht="15.75" customHeight="1">
      <c r="A10" s="1"/>
      <c r="B10" s="34" t="str">
        <f t="shared" si="0"/>
        <v>AUDRAN_Eric</v>
      </c>
      <c r="C10" s="57" t="s">
        <v>85</v>
      </c>
      <c r="D10" s="58" t="s">
        <v>86</v>
      </c>
      <c r="E10" s="46" t="s">
        <v>87</v>
      </c>
      <c r="F10" s="38"/>
      <c r="G10" s="38"/>
      <c r="H10" s="38"/>
      <c r="I10" s="59" t="s">
        <v>88</v>
      </c>
      <c r="J10" s="60" t="s">
        <v>89</v>
      </c>
      <c r="K10" s="41" t="str">
        <f t="shared" si="2"/>
        <v>eric.audran@cjd.net</v>
      </c>
      <c r="L10" s="61" t="s">
        <v>49</v>
      </c>
      <c r="M10" s="43" t="s">
        <v>50</v>
      </c>
    </row>
    <row r="11" spans="1:14" ht="15.75" customHeight="1">
      <c r="A11" s="1"/>
      <c r="B11" s="34" t="str">
        <f t="shared" si="0"/>
        <v>AUTHIER_David</v>
      </c>
      <c r="C11" s="44" t="s">
        <v>90</v>
      </c>
      <c r="D11" s="45" t="s">
        <v>91</v>
      </c>
      <c r="E11" s="46" t="s">
        <v>92</v>
      </c>
      <c r="F11" s="38"/>
      <c r="G11" s="38"/>
      <c r="H11" s="38"/>
      <c r="I11" s="47" t="s">
        <v>93</v>
      </c>
      <c r="J11" s="48" t="s">
        <v>94</v>
      </c>
      <c r="K11" s="41" t="str">
        <f t="shared" si="2"/>
        <v>david.authier@cjd.net</v>
      </c>
      <c r="L11" s="49" t="s">
        <v>56</v>
      </c>
      <c r="M11" s="43" t="s">
        <v>50</v>
      </c>
    </row>
    <row r="12" spans="1:14" ht="15.75" customHeight="1">
      <c r="A12" s="1"/>
      <c r="B12" s="34" t="str">
        <f t="shared" si="0"/>
        <v>BABIN_Michaël</v>
      </c>
      <c r="C12" s="50" t="s">
        <v>95</v>
      </c>
      <c r="D12" s="45" t="s">
        <v>96</v>
      </c>
      <c r="E12" s="46" t="s">
        <v>97</v>
      </c>
      <c r="F12" s="38"/>
      <c r="G12" s="38"/>
      <c r="H12" s="38"/>
      <c r="I12" s="47" t="s">
        <v>98</v>
      </c>
      <c r="J12" s="48" t="s">
        <v>99</v>
      </c>
      <c r="K12" s="41" t="str">
        <f t="shared" si="2"/>
        <v>michaël.babin@cjd.net</v>
      </c>
      <c r="L12" s="49" t="s">
        <v>56</v>
      </c>
      <c r="M12" s="43" t="s">
        <v>50</v>
      </c>
    </row>
    <row r="13" spans="1:14" ht="15.75" customHeight="1">
      <c r="A13" s="1"/>
      <c r="B13" s="34" t="str">
        <f t="shared" si="0"/>
        <v>BACQ_Anthony</v>
      </c>
      <c r="C13" s="44" t="s">
        <v>100</v>
      </c>
      <c r="D13" s="45" t="s">
        <v>101</v>
      </c>
      <c r="E13" s="46" t="s">
        <v>102</v>
      </c>
      <c r="F13" s="38"/>
      <c r="G13" s="38"/>
      <c r="H13" s="38"/>
      <c r="I13" s="47" t="s">
        <v>103</v>
      </c>
      <c r="J13" s="48" t="s">
        <v>104</v>
      </c>
      <c r="K13" s="41" t="str">
        <f t="shared" si="2"/>
        <v>anthony.bacq@cjd.net</v>
      </c>
      <c r="L13" s="49" t="s">
        <v>56</v>
      </c>
      <c r="M13" s="43" t="s">
        <v>50</v>
      </c>
    </row>
    <row r="14" spans="1:14" ht="15.75" customHeight="1">
      <c r="A14" s="1"/>
      <c r="B14" s="34" t="str">
        <f t="shared" si="0"/>
        <v>BAILLIVET_Pascal</v>
      </c>
      <c r="C14" s="50" t="s">
        <v>105</v>
      </c>
      <c r="D14" s="45" t="s">
        <v>106</v>
      </c>
      <c r="E14" s="45" t="s">
        <v>107</v>
      </c>
      <c r="F14" s="52"/>
      <c r="G14" s="52"/>
      <c r="H14" s="52"/>
      <c r="I14" s="62" t="s">
        <v>108</v>
      </c>
      <c r="J14" s="48" t="s">
        <v>109</v>
      </c>
      <c r="K14" s="41" t="str">
        <f t="shared" si="2"/>
        <v>pascal.baillivet@cjd.net</v>
      </c>
      <c r="L14" s="49" t="s">
        <v>79</v>
      </c>
      <c r="M14" s="43" t="s">
        <v>50</v>
      </c>
    </row>
    <row r="15" spans="1:14" ht="15.75" customHeight="1">
      <c r="A15" s="1"/>
      <c r="B15" s="34" t="str">
        <f t="shared" si="0"/>
        <v>BALLU_Etienne</v>
      </c>
      <c r="C15" s="50" t="s">
        <v>110</v>
      </c>
      <c r="D15" s="45" t="s">
        <v>111</v>
      </c>
      <c r="E15" s="45" t="s">
        <v>112</v>
      </c>
      <c r="F15" s="52"/>
      <c r="G15" s="52"/>
      <c r="H15" s="52"/>
      <c r="I15" s="62" t="s">
        <v>113</v>
      </c>
      <c r="J15" s="48" t="s">
        <v>114</v>
      </c>
      <c r="K15" s="41" t="str">
        <f t="shared" si="2"/>
        <v>etienne.ballu@cjd.net</v>
      </c>
      <c r="L15" s="49" t="s">
        <v>79</v>
      </c>
      <c r="M15" s="43" t="s">
        <v>50</v>
      </c>
    </row>
    <row r="16" spans="1:14" ht="15.75" customHeight="1">
      <c r="A16" s="1"/>
      <c r="B16" s="34" t="str">
        <f t="shared" si="0"/>
        <v>BARBIER_Bruno</v>
      </c>
      <c r="C16" s="44" t="s">
        <v>115</v>
      </c>
      <c r="D16" s="46" t="s">
        <v>116</v>
      </c>
      <c r="E16" s="45" t="s">
        <v>117</v>
      </c>
      <c r="F16" s="52"/>
      <c r="G16" s="52"/>
      <c r="H16" s="52"/>
      <c r="I16" s="47" t="s">
        <v>118</v>
      </c>
      <c r="J16" s="48" t="s">
        <v>119</v>
      </c>
      <c r="K16" s="41" t="str">
        <f t="shared" si="2"/>
        <v>bruno.barbier@cjd.net</v>
      </c>
      <c r="L16" s="49" t="s">
        <v>79</v>
      </c>
      <c r="M16" s="43" t="s">
        <v>50</v>
      </c>
    </row>
    <row r="17" spans="1:13" ht="15.75" customHeight="1">
      <c r="A17" s="1"/>
      <c r="B17" s="34" t="str">
        <f t="shared" si="0"/>
        <v>BATISSE_Jerome</v>
      </c>
      <c r="C17" s="44" t="s">
        <v>120</v>
      </c>
      <c r="D17" s="45" t="s">
        <v>121</v>
      </c>
      <c r="E17" s="46" t="s">
        <v>122</v>
      </c>
      <c r="F17" s="38"/>
      <c r="G17" s="38"/>
      <c r="H17" s="38"/>
      <c r="I17" s="47" t="s">
        <v>123</v>
      </c>
      <c r="J17" s="48" t="s">
        <v>124</v>
      </c>
      <c r="K17" s="41" t="str">
        <f t="shared" si="2"/>
        <v>jerome.batisse@cjd.net</v>
      </c>
      <c r="L17" s="49" t="s">
        <v>56</v>
      </c>
      <c r="M17" s="43" t="s">
        <v>50</v>
      </c>
    </row>
    <row r="18" spans="1:13" ht="15.75" customHeight="1">
      <c r="A18" s="1"/>
      <c r="B18" s="34" t="str">
        <f t="shared" si="0"/>
        <v>BAUDON_David</v>
      </c>
      <c r="C18" s="44" t="s">
        <v>125</v>
      </c>
      <c r="D18" s="46" t="s">
        <v>91</v>
      </c>
      <c r="E18" s="46" t="s">
        <v>126</v>
      </c>
      <c r="F18" s="38"/>
      <c r="G18" s="38"/>
      <c r="H18" s="38"/>
      <c r="I18" s="47" t="s">
        <v>127</v>
      </c>
      <c r="J18" s="48" t="s">
        <v>128</v>
      </c>
      <c r="K18" s="41"/>
      <c r="L18" s="55" t="s">
        <v>49</v>
      </c>
      <c r="M18" s="43" t="s">
        <v>50</v>
      </c>
    </row>
    <row r="19" spans="1:13" ht="15.75" customHeight="1">
      <c r="A19" s="1"/>
      <c r="B19" s="34" t="str">
        <f t="shared" si="0"/>
        <v>BAUDRY_Marine</v>
      </c>
      <c r="C19" s="50" t="s">
        <v>129</v>
      </c>
      <c r="D19" s="51" t="s">
        <v>130</v>
      </c>
      <c r="E19" s="45" t="s">
        <v>131</v>
      </c>
      <c r="F19" s="52"/>
      <c r="G19" s="52"/>
      <c r="H19" s="52"/>
      <c r="I19" s="53" t="s">
        <v>132</v>
      </c>
      <c r="J19" s="48" t="s">
        <v>133</v>
      </c>
      <c r="K19" s="41" t="str">
        <f t="shared" ref="K19:K23" si="3">IF(ISBLANK(B19),"",LOWER(D19)&amp;"."&amp;LOWER(C19)&amp;"@cjd.net")</f>
        <v>marine.baudry@cjd.net</v>
      </c>
      <c r="L19" s="54" t="s">
        <v>79</v>
      </c>
      <c r="M19" s="43" t="s">
        <v>50</v>
      </c>
    </row>
    <row r="20" spans="1:13" ht="15.75" customHeight="1">
      <c r="A20" s="1"/>
      <c r="B20" s="34" t="str">
        <f t="shared" si="0"/>
        <v>BAYON_MARIE-LAURE</v>
      </c>
      <c r="C20" s="44" t="s">
        <v>134</v>
      </c>
      <c r="D20" s="46" t="s">
        <v>135</v>
      </c>
      <c r="E20" s="45" t="s">
        <v>136</v>
      </c>
      <c r="F20" s="52"/>
      <c r="G20" s="52"/>
      <c r="H20" s="52"/>
      <c r="I20" s="47">
        <v>608030882</v>
      </c>
      <c r="J20" s="48" t="s">
        <v>137</v>
      </c>
      <c r="K20" s="41" t="str">
        <f t="shared" si="3"/>
        <v>marie-laure.bayon@cjd.net</v>
      </c>
      <c r="L20" s="49" t="s">
        <v>56</v>
      </c>
      <c r="M20" s="43" t="s">
        <v>50</v>
      </c>
    </row>
    <row r="21" spans="1:13" ht="15.75" customHeight="1">
      <c r="A21" s="1"/>
      <c r="B21" s="34" t="str">
        <f t="shared" si="0"/>
        <v>BELLET_Loic</v>
      </c>
      <c r="C21" s="50" t="s">
        <v>138</v>
      </c>
      <c r="D21" s="45" t="s">
        <v>139</v>
      </c>
      <c r="E21" s="45" t="s">
        <v>140</v>
      </c>
      <c r="F21" s="38"/>
      <c r="G21" s="38"/>
      <c r="H21" s="38"/>
      <c r="I21" s="63" t="s">
        <v>141</v>
      </c>
      <c r="J21" s="48" t="s">
        <v>142</v>
      </c>
      <c r="K21" s="41" t="str">
        <f t="shared" si="3"/>
        <v>loic.bellet@cjd.net</v>
      </c>
      <c r="L21" s="49" t="s">
        <v>56</v>
      </c>
      <c r="M21" s="43" t="s">
        <v>50</v>
      </c>
    </row>
    <row r="22" spans="1:13" ht="15.75" customHeight="1">
      <c r="A22" s="1"/>
      <c r="B22" s="34" t="str">
        <f t="shared" si="0"/>
        <v>BELLOCHE_Jean Paul</v>
      </c>
      <c r="C22" s="44" t="s">
        <v>143</v>
      </c>
      <c r="D22" s="45" t="s">
        <v>144</v>
      </c>
      <c r="E22" s="46" t="s">
        <v>145</v>
      </c>
      <c r="F22" s="38"/>
      <c r="G22" s="38"/>
      <c r="H22" s="38"/>
      <c r="I22" s="47" t="s">
        <v>146</v>
      </c>
      <c r="J22" s="48" t="s">
        <v>147</v>
      </c>
      <c r="K22" s="41" t="str">
        <f t="shared" si="3"/>
        <v>jean paul.belloche@cjd.net</v>
      </c>
      <c r="L22" s="49" t="s">
        <v>73</v>
      </c>
      <c r="M22" s="43" t="s">
        <v>50</v>
      </c>
    </row>
    <row r="23" spans="1:13" ht="15.75" customHeight="1">
      <c r="A23" s="1"/>
      <c r="B23" s="34" t="str">
        <f t="shared" si="0"/>
        <v>BERNADET_Jean- Pierre</v>
      </c>
      <c r="C23" s="44" t="s">
        <v>148</v>
      </c>
      <c r="D23" s="46" t="s">
        <v>149</v>
      </c>
      <c r="E23" s="46" t="s">
        <v>150</v>
      </c>
      <c r="F23" s="38"/>
      <c r="G23" s="38"/>
      <c r="H23" s="38"/>
      <c r="I23" s="47" t="s">
        <v>151</v>
      </c>
      <c r="J23" s="48" t="s">
        <v>152</v>
      </c>
      <c r="K23" s="41" t="str">
        <f t="shared" si="3"/>
        <v>jean- pierre.bernadet@cjd.net</v>
      </c>
      <c r="L23" s="55" t="s">
        <v>62</v>
      </c>
      <c r="M23" s="43" t="s">
        <v>50</v>
      </c>
    </row>
    <row r="24" spans="1:13" ht="15.75" customHeight="1">
      <c r="A24" s="1"/>
      <c r="B24" s="34" t="str">
        <f t="shared" si="0"/>
        <v>BERTORELLE_Simon</v>
      </c>
      <c r="C24" s="44" t="s">
        <v>153</v>
      </c>
      <c r="D24" s="46" t="s">
        <v>154</v>
      </c>
      <c r="E24" s="46" t="s">
        <v>155</v>
      </c>
      <c r="F24" s="38"/>
      <c r="G24" s="38"/>
      <c r="H24" s="38"/>
      <c r="I24" s="47" t="s">
        <v>156</v>
      </c>
      <c r="J24" s="48" t="s">
        <v>157</v>
      </c>
      <c r="K24" s="41"/>
      <c r="L24" s="55" t="s">
        <v>49</v>
      </c>
      <c r="M24" s="43" t="s">
        <v>50</v>
      </c>
    </row>
    <row r="25" spans="1:13" ht="15.75" customHeight="1">
      <c r="A25" s="1"/>
      <c r="B25" s="34" t="str">
        <f t="shared" si="0"/>
        <v>BERTRAND_Jean Charles</v>
      </c>
      <c r="C25" s="57" t="s">
        <v>158</v>
      </c>
      <c r="D25" s="58" t="s">
        <v>159</v>
      </c>
      <c r="E25" s="46" t="s">
        <v>160</v>
      </c>
      <c r="F25" s="38"/>
      <c r="G25" s="38"/>
      <c r="H25" s="38"/>
      <c r="I25" s="59" t="s">
        <v>161</v>
      </c>
      <c r="J25" s="64" t="s">
        <v>162</v>
      </c>
      <c r="K25" s="41" t="str">
        <f t="shared" ref="K25:K39" si="4">IF(ISBLANK(B25),"",LOWER(D25)&amp;"."&amp;LOWER(C25)&amp;"@cjd.net")</f>
        <v>jean charles.bertrand@cjd.net</v>
      </c>
      <c r="L25" s="61" t="s">
        <v>49</v>
      </c>
      <c r="M25" s="43" t="s">
        <v>50</v>
      </c>
    </row>
    <row r="26" spans="1:13" ht="15.75" customHeight="1">
      <c r="A26" s="1"/>
      <c r="B26" s="34" t="str">
        <f t="shared" si="0"/>
        <v>BERTRAND_Lionel</v>
      </c>
      <c r="C26" s="50" t="s">
        <v>158</v>
      </c>
      <c r="D26" s="45" t="s">
        <v>163</v>
      </c>
      <c r="E26" s="45" t="s">
        <v>164</v>
      </c>
      <c r="F26" s="52"/>
      <c r="G26" s="52"/>
      <c r="H26" s="52"/>
      <c r="I26" s="62" t="s">
        <v>165</v>
      </c>
      <c r="J26" s="48" t="s">
        <v>166</v>
      </c>
      <c r="K26" s="41" t="str">
        <f t="shared" si="4"/>
        <v>lionel.bertrand@cjd.net</v>
      </c>
      <c r="L26" s="49" t="s">
        <v>49</v>
      </c>
      <c r="M26" s="43" t="s">
        <v>50</v>
      </c>
    </row>
    <row r="27" spans="1:13" ht="15.75" customHeight="1">
      <c r="A27" s="1"/>
      <c r="B27" s="34" t="str">
        <f t="shared" si="0"/>
        <v>BERTRAND_Ludovic</v>
      </c>
      <c r="C27" s="50" t="s">
        <v>158</v>
      </c>
      <c r="D27" s="51" t="s">
        <v>167</v>
      </c>
      <c r="E27" s="45" t="s">
        <v>168</v>
      </c>
      <c r="F27" s="52"/>
      <c r="G27" s="52"/>
      <c r="H27" s="52"/>
      <c r="I27" s="53" t="s">
        <v>169</v>
      </c>
      <c r="J27" s="65" t="s">
        <v>170</v>
      </c>
      <c r="K27" s="41" t="str">
        <f t="shared" si="4"/>
        <v>ludovic.bertrand@cjd.net</v>
      </c>
      <c r="L27" s="54" t="s">
        <v>49</v>
      </c>
      <c r="M27" s="43" t="s">
        <v>50</v>
      </c>
    </row>
    <row r="28" spans="1:13" ht="15.75" customHeight="1">
      <c r="A28" s="1"/>
      <c r="B28" s="34" t="str">
        <f t="shared" si="0"/>
        <v>BERTRAND_Pierrick</v>
      </c>
      <c r="C28" s="57" t="s">
        <v>158</v>
      </c>
      <c r="D28" s="58" t="s">
        <v>171</v>
      </c>
      <c r="E28" s="46" t="s">
        <v>172</v>
      </c>
      <c r="F28" s="38"/>
      <c r="G28" s="38"/>
      <c r="H28" s="38"/>
      <c r="I28" s="59" t="s">
        <v>173</v>
      </c>
      <c r="J28" s="48" t="s">
        <v>174</v>
      </c>
      <c r="K28" s="41" t="str">
        <f t="shared" si="4"/>
        <v>pierrick.bertrand@cjd.net</v>
      </c>
      <c r="L28" s="61" t="s">
        <v>62</v>
      </c>
      <c r="M28" s="43" t="s">
        <v>50</v>
      </c>
    </row>
    <row r="29" spans="1:13" ht="15.75" customHeight="1">
      <c r="A29" s="1"/>
      <c r="B29" s="34" t="str">
        <f t="shared" si="0"/>
        <v>BERTRAND_SAMUEL</v>
      </c>
      <c r="C29" s="57" t="s">
        <v>158</v>
      </c>
      <c r="D29" s="58" t="s">
        <v>175</v>
      </c>
      <c r="E29" s="46" t="s">
        <v>176</v>
      </c>
      <c r="F29" s="38"/>
      <c r="G29" s="38"/>
      <c r="H29" s="38"/>
      <c r="I29" s="59">
        <v>688363870</v>
      </c>
      <c r="J29" s="60" t="s">
        <v>177</v>
      </c>
      <c r="K29" s="41" t="str">
        <f t="shared" si="4"/>
        <v>samuel.bertrand@cjd.net</v>
      </c>
      <c r="L29" s="61" t="s">
        <v>73</v>
      </c>
      <c r="M29" s="43" t="s">
        <v>50</v>
      </c>
    </row>
    <row r="30" spans="1:13" ht="15.75" customHeight="1">
      <c r="A30" s="1"/>
      <c r="B30" s="34" t="str">
        <f t="shared" si="0"/>
        <v>BESSON_Pierre</v>
      </c>
      <c r="C30" s="44" t="s">
        <v>178</v>
      </c>
      <c r="D30" s="58" t="s">
        <v>179</v>
      </c>
      <c r="E30" s="46" t="s">
        <v>180</v>
      </c>
      <c r="F30" s="38"/>
      <c r="G30" s="38"/>
      <c r="H30" s="38"/>
      <c r="I30" s="59" t="s">
        <v>181</v>
      </c>
      <c r="J30" s="48" t="s">
        <v>182</v>
      </c>
      <c r="K30" s="41" t="str">
        <f t="shared" si="4"/>
        <v>pierre.besson@cjd.net</v>
      </c>
      <c r="L30" s="54" t="s">
        <v>56</v>
      </c>
      <c r="M30" s="43" t="s">
        <v>50</v>
      </c>
    </row>
    <row r="31" spans="1:13" ht="15.75" customHeight="1">
      <c r="A31" s="1"/>
      <c r="B31" s="34" t="str">
        <f t="shared" si="0"/>
        <v>BETHENCOURT_Nicolas</v>
      </c>
      <c r="C31" s="50" t="s">
        <v>183</v>
      </c>
      <c r="D31" s="45" t="s">
        <v>184</v>
      </c>
      <c r="E31" s="45" t="s">
        <v>185</v>
      </c>
      <c r="F31" s="38"/>
      <c r="G31" s="38"/>
      <c r="H31" s="38"/>
      <c r="I31" s="63" t="s">
        <v>186</v>
      </c>
      <c r="J31" s="48" t="s">
        <v>187</v>
      </c>
      <c r="K31" s="41" t="str">
        <f t="shared" si="4"/>
        <v>nicolas.bethencourt@cjd.net</v>
      </c>
      <c r="L31" s="49" t="s">
        <v>79</v>
      </c>
      <c r="M31" s="43" t="s">
        <v>50</v>
      </c>
    </row>
    <row r="32" spans="1:13" ht="15.75" customHeight="1">
      <c r="A32" s="1"/>
      <c r="B32" s="34" t="str">
        <f t="shared" si="0"/>
        <v>BINET_AURELIEN</v>
      </c>
      <c r="C32" s="44" t="s">
        <v>188</v>
      </c>
      <c r="D32" s="45" t="s">
        <v>189</v>
      </c>
      <c r="E32" s="46" t="s">
        <v>190</v>
      </c>
      <c r="F32" s="38"/>
      <c r="G32" s="38"/>
      <c r="H32" s="38"/>
      <c r="I32" s="47">
        <v>601917294</v>
      </c>
      <c r="J32" s="48" t="s">
        <v>191</v>
      </c>
      <c r="K32" s="41" t="str">
        <f t="shared" si="4"/>
        <v>aurelien.binet@cjd.net</v>
      </c>
      <c r="L32" s="49" t="s">
        <v>62</v>
      </c>
      <c r="M32" s="43" t="s">
        <v>50</v>
      </c>
    </row>
    <row r="33" spans="1:13" ht="15.75" customHeight="1">
      <c r="A33" s="1"/>
      <c r="B33" s="34" t="str">
        <f t="shared" si="0"/>
        <v>BOINAUD_Charles</v>
      </c>
      <c r="C33" s="44" t="s">
        <v>192</v>
      </c>
      <c r="D33" s="46" t="s">
        <v>193</v>
      </c>
      <c r="E33" s="45" t="s">
        <v>194</v>
      </c>
      <c r="F33" s="52"/>
      <c r="G33" s="52"/>
      <c r="H33" s="52"/>
      <c r="I33" s="47" t="s">
        <v>195</v>
      </c>
      <c r="J33" s="48" t="s">
        <v>196</v>
      </c>
      <c r="K33" s="41" t="str">
        <f t="shared" si="4"/>
        <v>charles.boinaud@cjd.net</v>
      </c>
      <c r="L33" s="49" t="s">
        <v>62</v>
      </c>
      <c r="M33" s="43" t="s">
        <v>50</v>
      </c>
    </row>
    <row r="34" spans="1:13" ht="15.75" customHeight="1">
      <c r="A34" s="1"/>
      <c r="B34" s="34" t="str">
        <f t="shared" si="0"/>
        <v>BOISSINOT_Gaël</v>
      </c>
      <c r="C34" s="50" t="s">
        <v>197</v>
      </c>
      <c r="D34" s="45" t="s">
        <v>198</v>
      </c>
      <c r="E34" s="45" t="s">
        <v>199</v>
      </c>
      <c r="F34" s="38"/>
      <c r="G34" s="38"/>
      <c r="H34" s="38"/>
      <c r="I34" s="63" t="s">
        <v>200</v>
      </c>
      <c r="J34" s="48" t="s">
        <v>201</v>
      </c>
      <c r="K34" s="41" t="str">
        <f t="shared" si="4"/>
        <v>gaël.boissinot@cjd.net</v>
      </c>
      <c r="L34" s="49" t="s">
        <v>49</v>
      </c>
      <c r="M34" s="43" t="s">
        <v>50</v>
      </c>
    </row>
    <row r="35" spans="1:13" ht="15.75" customHeight="1">
      <c r="A35" s="1"/>
      <c r="B35" s="34" t="str">
        <f t="shared" si="0"/>
        <v>BOITEUX_Claire</v>
      </c>
      <c r="C35" s="44" t="s">
        <v>202</v>
      </c>
      <c r="D35" s="58" t="s">
        <v>203</v>
      </c>
      <c r="E35" s="46" t="s">
        <v>204</v>
      </c>
      <c r="F35" s="38"/>
      <c r="G35" s="38"/>
      <c r="H35" s="38"/>
      <c r="I35" s="59" t="s">
        <v>205</v>
      </c>
      <c r="J35" s="48" t="s">
        <v>206</v>
      </c>
      <c r="K35" s="41" t="str">
        <f t="shared" si="4"/>
        <v>claire.boiteux@cjd.net</v>
      </c>
      <c r="L35" s="54" t="s">
        <v>56</v>
      </c>
      <c r="M35" s="43" t="s">
        <v>50</v>
      </c>
    </row>
    <row r="36" spans="1:13" ht="15.75" customHeight="1">
      <c r="A36" s="1"/>
      <c r="B36" s="34" t="str">
        <f t="shared" si="0"/>
        <v>BONCOUR_Jean Christophe</v>
      </c>
      <c r="C36" s="57" t="s">
        <v>207</v>
      </c>
      <c r="D36" s="58" t="s">
        <v>208</v>
      </c>
      <c r="E36" s="46" t="s">
        <v>209</v>
      </c>
      <c r="F36" s="38"/>
      <c r="G36" s="38"/>
      <c r="H36" s="38"/>
      <c r="I36" s="59" t="s">
        <v>210</v>
      </c>
      <c r="J36" s="60" t="s">
        <v>211</v>
      </c>
      <c r="K36" s="41" t="str">
        <f t="shared" si="4"/>
        <v>jean christophe.boncour@cjd.net</v>
      </c>
      <c r="L36" s="61" t="s">
        <v>56</v>
      </c>
      <c r="M36" s="43" t="s">
        <v>50</v>
      </c>
    </row>
    <row r="37" spans="1:13" ht="15.75" customHeight="1">
      <c r="A37" s="1"/>
      <c r="B37" s="34" t="str">
        <f t="shared" si="0"/>
        <v>BONHUMEAU_Magali</v>
      </c>
      <c r="C37" s="44" t="s">
        <v>212</v>
      </c>
      <c r="D37" s="45" t="s">
        <v>213</v>
      </c>
      <c r="E37" s="46" t="s">
        <v>214</v>
      </c>
      <c r="F37" s="38"/>
      <c r="G37" s="38"/>
      <c r="H37" s="38"/>
      <c r="I37" s="47" t="s">
        <v>215</v>
      </c>
      <c r="J37" s="48" t="s">
        <v>216</v>
      </c>
      <c r="K37" s="41" t="str">
        <f t="shared" si="4"/>
        <v>magali.bonhumeau@cjd.net</v>
      </c>
      <c r="L37" s="49" t="s">
        <v>49</v>
      </c>
      <c r="M37" s="43" t="s">
        <v>50</v>
      </c>
    </row>
    <row r="38" spans="1:13" ht="15.75" customHeight="1">
      <c r="A38" s="1"/>
      <c r="B38" s="34" t="str">
        <f t="shared" si="0"/>
        <v>BONNESEE_Régis</v>
      </c>
      <c r="C38" s="44" t="s">
        <v>217</v>
      </c>
      <c r="D38" s="45" t="s">
        <v>218</v>
      </c>
      <c r="E38" s="46" t="s">
        <v>219</v>
      </c>
      <c r="F38" s="38"/>
      <c r="G38" s="38"/>
      <c r="H38" s="38"/>
      <c r="I38" s="47" t="s">
        <v>220</v>
      </c>
      <c r="J38" s="48" t="s">
        <v>221</v>
      </c>
      <c r="K38" s="41" t="str">
        <f t="shared" si="4"/>
        <v>régis.bonnesee@cjd.net</v>
      </c>
      <c r="L38" s="49" t="s">
        <v>49</v>
      </c>
      <c r="M38" s="43" t="s">
        <v>50</v>
      </c>
    </row>
    <row r="39" spans="1:13" ht="15.75" customHeight="1">
      <c r="A39" s="1"/>
      <c r="B39" s="34" t="str">
        <f t="shared" si="0"/>
        <v>BONNIN_Nicolas</v>
      </c>
      <c r="C39" s="57" t="s">
        <v>222</v>
      </c>
      <c r="D39" s="58" t="s">
        <v>184</v>
      </c>
      <c r="E39" s="46" t="s">
        <v>223</v>
      </c>
      <c r="F39" s="38"/>
      <c r="G39" s="38"/>
      <c r="H39" s="38"/>
      <c r="I39" s="59" t="s">
        <v>224</v>
      </c>
      <c r="J39" s="48" t="s">
        <v>225</v>
      </c>
      <c r="K39" s="41" t="str">
        <f t="shared" si="4"/>
        <v>nicolas.bonnin@cjd.net</v>
      </c>
      <c r="L39" s="61" t="s">
        <v>49</v>
      </c>
      <c r="M39" s="43" t="s">
        <v>50</v>
      </c>
    </row>
    <row r="40" spans="1:13" ht="15.75" customHeight="1">
      <c r="A40" s="1"/>
      <c r="B40" s="34" t="str">
        <f t="shared" si="0"/>
        <v>BOSCHER_Emmanuel</v>
      </c>
      <c r="C40" s="44" t="s">
        <v>226</v>
      </c>
      <c r="D40" s="46" t="s">
        <v>227</v>
      </c>
      <c r="E40" s="46" t="s">
        <v>228</v>
      </c>
      <c r="F40" s="38"/>
      <c r="G40" s="38"/>
      <c r="H40" s="38"/>
      <c r="I40" s="47" t="s">
        <v>229</v>
      </c>
      <c r="J40" s="48" t="s">
        <v>230</v>
      </c>
      <c r="K40" s="41"/>
      <c r="L40" s="55" t="s">
        <v>49</v>
      </c>
      <c r="M40" s="43" t="s">
        <v>50</v>
      </c>
    </row>
    <row r="41" spans="1:13" ht="15.75" customHeight="1">
      <c r="A41" s="1"/>
      <c r="B41" s="34" t="str">
        <f t="shared" si="0"/>
        <v>BOUCARD_William</v>
      </c>
      <c r="C41" s="57" t="s">
        <v>231</v>
      </c>
      <c r="D41" s="58" t="s">
        <v>232</v>
      </c>
      <c r="E41" s="46" t="s">
        <v>233</v>
      </c>
      <c r="F41" s="38"/>
      <c r="G41" s="38"/>
      <c r="H41" s="38"/>
      <c r="I41" s="59" t="s">
        <v>234</v>
      </c>
      <c r="J41" s="48" t="s">
        <v>235</v>
      </c>
      <c r="K41" s="41" t="str">
        <f t="shared" ref="K41:K45" si="5">IF(ISBLANK(B41),"",LOWER(D41)&amp;"."&amp;LOWER(C41)&amp;"@cjd.net")</f>
        <v>william.boucard@cjd.net</v>
      </c>
      <c r="L41" s="61" t="s">
        <v>56</v>
      </c>
      <c r="M41" s="43" t="s">
        <v>50</v>
      </c>
    </row>
    <row r="42" spans="1:13" ht="15.75" customHeight="1">
      <c r="A42" s="1"/>
      <c r="B42" s="34" t="str">
        <f t="shared" si="0"/>
        <v>BOUCHAUD_Christophe</v>
      </c>
      <c r="C42" s="57" t="s">
        <v>236</v>
      </c>
      <c r="D42" s="58" t="s">
        <v>237</v>
      </c>
      <c r="E42" s="46" t="s">
        <v>238</v>
      </c>
      <c r="F42" s="38"/>
      <c r="G42" s="38"/>
      <c r="H42" s="38"/>
      <c r="I42" s="59" t="s">
        <v>239</v>
      </c>
      <c r="J42" s="48" t="s">
        <v>240</v>
      </c>
      <c r="K42" s="41" t="str">
        <f t="shared" si="5"/>
        <v>christophe.bouchaud@cjd.net</v>
      </c>
      <c r="L42" s="61" t="s">
        <v>49</v>
      </c>
      <c r="M42" s="43" t="s">
        <v>50</v>
      </c>
    </row>
    <row r="43" spans="1:13" ht="15.75" customHeight="1">
      <c r="A43" s="1"/>
      <c r="B43" s="34" t="str">
        <f t="shared" si="0"/>
        <v>BOUCHAUD_Jean Philippe</v>
      </c>
      <c r="C43" s="44" t="s">
        <v>236</v>
      </c>
      <c r="D43" s="46" t="s">
        <v>241</v>
      </c>
      <c r="E43" s="45" t="s">
        <v>242</v>
      </c>
      <c r="F43" s="52"/>
      <c r="G43" s="52"/>
      <c r="H43" s="52"/>
      <c r="I43" s="47" t="s">
        <v>243</v>
      </c>
      <c r="J43" s="48" t="s">
        <v>244</v>
      </c>
      <c r="K43" s="41" t="str">
        <f t="shared" si="5"/>
        <v>jean philippe.bouchaud@cjd.net</v>
      </c>
      <c r="L43" s="49" t="s">
        <v>56</v>
      </c>
      <c r="M43" s="43" t="s">
        <v>50</v>
      </c>
    </row>
    <row r="44" spans="1:13" ht="15.75" customHeight="1">
      <c r="A44" s="1"/>
      <c r="B44" s="34" t="str">
        <f t="shared" si="0"/>
        <v>BOUCHET_Arnaud</v>
      </c>
      <c r="C44" s="44" t="s">
        <v>245</v>
      </c>
      <c r="D44" s="45" t="s">
        <v>246</v>
      </c>
      <c r="E44" s="46" t="s">
        <v>247</v>
      </c>
      <c r="F44" s="38"/>
      <c r="G44" s="38"/>
      <c r="H44" s="38"/>
      <c r="I44" s="47" t="s">
        <v>248</v>
      </c>
      <c r="J44" s="48" t="s">
        <v>249</v>
      </c>
      <c r="K44" s="41" t="str">
        <f t="shared" si="5"/>
        <v>arnaud.bouchet@cjd.net</v>
      </c>
      <c r="L44" s="49" t="s">
        <v>73</v>
      </c>
      <c r="M44" s="43" t="s">
        <v>50</v>
      </c>
    </row>
    <row r="45" spans="1:13" ht="15.75" customHeight="1">
      <c r="A45" s="1"/>
      <c r="B45" s="34" t="str">
        <f t="shared" si="0"/>
        <v>BOURDEAU_Bertrand</v>
      </c>
      <c r="C45" s="57" t="s">
        <v>250</v>
      </c>
      <c r="D45" s="58" t="s">
        <v>251</v>
      </c>
      <c r="E45" s="46" t="s">
        <v>252</v>
      </c>
      <c r="F45" s="38"/>
      <c r="G45" s="38"/>
      <c r="H45" s="38"/>
      <c r="I45" s="59" t="s">
        <v>253</v>
      </c>
      <c r="J45" s="48" t="s">
        <v>254</v>
      </c>
      <c r="K45" s="41" t="str">
        <f t="shared" si="5"/>
        <v>bertrand.bourdeau@cjd.net</v>
      </c>
      <c r="L45" s="61" t="s">
        <v>79</v>
      </c>
      <c r="M45" s="43" t="s">
        <v>50</v>
      </c>
    </row>
    <row r="46" spans="1:13" ht="15.75" customHeight="1">
      <c r="A46" s="1"/>
      <c r="B46" s="34" t="str">
        <f t="shared" si="0"/>
        <v>BOURDEAU_Clément</v>
      </c>
      <c r="C46" s="44" t="s">
        <v>250</v>
      </c>
      <c r="D46" s="46" t="s">
        <v>255</v>
      </c>
      <c r="E46" s="46" t="s">
        <v>256</v>
      </c>
      <c r="F46" s="38"/>
      <c r="G46" s="38"/>
      <c r="H46" s="38"/>
      <c r="I46" s="47" t="s">
        <v>257</v>
      </c>
      <c r="J46" s="48" t="s">
        <v>258</v>
      </c>
      <c r="K46" s="41"/>
      <c r="L46" s="55" t="s">
        <v>49</v>
      </c>
      <c r="M46" s="43" t="s">
        <v>50</v>
      </c>
    </row>
    <row r="47" spans="1:13" ht="15.75" customHeight="1">
      <c r="A47" s="1"/>
      <c r="B47" s="34" t="str">
        <f t="shared" si="0"/>
        <v>BOURINET_Charles</v>
      </c>
      <c r="C47" s="44" t="s">
        <v>259</v>
      </c>
      <c r="D47" s="45" t="s">
        <v>193</v>
      </c>
      <c r="E47" s="46" t="s">
        <v>260</v>
      </c>
      <c r="F47" s="38"/>
      <c r="G47" s="38"/>
      <c r="H47" s="38"/>
      <c r="I47" s="47" t="s">
        <v>261</v>
      </c>
      <c r="J47" s="48" t="s">
        <v>262</v>
      </c>
      <c r="K47" s="41" t="str">
        <f t="shared" ref="K47:K48" si="6">IF(ISBLANK(B47),"",LOWER(D47)&amp;"."&amp;LOWER(C47)&amp;"@cjd.net")</f>
        <v>charles.bourinet@cjd.net</v>
      </c>
      <c r="L47" s="49" t="s">
        <v>56</v>
      </c>
      <c r="M47" s="43" t="s">
        <v>50</v>
      </c>
    </row>
    <row r="48" spans="1:13" ht="15.75" customHeight="1">
      <c r="A48" s="1"/>
      <c r="B48" s="34" t="str">
        <f t="shared" si="0"/>
        <v>BOURREAU_Delphine</v>
      </c>
      <c r="C48" s="57" t="s">
        <v>263</v>
      </c>
      <c r="D48" s="58" t="s">
        <v>264</v>
      </c>
      <c r="E48" s="46" t="s">
        <v>265</v>
      </c>
      <c r="F48" s="38"/>
      <c r="G48" s="38"/>
      <c r="H48" s="38"/>
      <c r="I48" s="59">
        <v>626628542</v>
      </c>
      <c r="J48" s="64" t="s">
        <v>266</v>
      </c>
      <c r="K48" s="41" t="str">
        <f t="shared" si="6"/>
        <v>delphine.bourreau@cjd.net</v>
      </c>
      <c r="L48" s="61" t="s">
        <v>79</v>
      </c>
      <c r="M48" s="43" t="s">
        <v>50</v>
      </c>
    </row>
    <row r="49" spans="1:13" ht="15.75" customHeight="1">
      <c r="A49" s="1"/>
      <c r="B49" s="34" t="str">
        <f t="shared" si="0"/>
        <v>BOURREAU_Julien</v>
      </c>
      <c r="C49" s="44" t="s">
        <v>263</v>
      </c>
      <c r="D49" s="46" t="s">
        <v>267</v>
      </c>
      <c r="E49" s="46" t="s">
        <v>268</v>
      </c>
      <c r="F49" s="38"/>
      <c r="G49" s="38"/>
      <c r="H49" s="38"/>
      <c r="I49" s="47" t="s">
        <v>269</v>
      </c>
      <c r="J49" s="48" t="s">
        <v>270</v>
      </c>
      <c r="K49" s="41"/>
      <c r="L49" s="55" t="s">
        <v>49</v>
      </c>
      <c r="M49" s="43" t="s">
        <v>50</v>
      </c>
    </row>
    <row r="50" spans="1:13" ht="15.75" customHeight="1">
      <c r="A50" s="1"/>
      <c r="B50" s="34" t="str">
        <f t="shared" si="0"/>
        <v>BOUTEAU_Jose</v>
      </c>
      <c r="C50" s="44" t="s">
        <v>271</v>
      </c>
      <c r="D50" s="46" t="s">
        <v>272</v>
      </c>
      <c r="E50" s="46" t="s">
        <v>273</v>
      </c>
      <c r="F50" s="38"/>
      <c r="G50" s="38"/>
      <c r="H50" s="38"/>
      <c r="I50" s="47" t="s">
        <v>274</v>
      </c>
      <c r="J50" s="64" t="s">
        <v>275</v>
      </c>
      <c r="K50" s="41" t="str">
        <f t="shared" ref="K50:K62" si="7">IF(ISBLANK(B50),"",LOWER(D50)&amp;"."&amp;LOWER(C50)&amp;"@cjd.net")</f>
        <v>jose.bouteau@cjd.net</v>
      </c>
      <c r="L50" s="55" t="s">
        <v>79</v>
      </c>
      <c r="M50" s="43" t="s">
        <v>50</v>
      </c>
    </row>
    <row r="51" spans="1:13" ht="15.75" customHeight="1">
      <c r="A51" s="1"/>
      <c r="B51" s="34" t="str">
        <f t="shared" si="0"/>
        <v>BRETHENOUX_François</v>
      </c>
      <c r="C51" s="44" t="s">
        <v>276</v>
      </c>
      <c r="D51" s="46" t="s">
        <v>277</v>
      </c>
      <c r="E51" s="46" t="s">
        <v>278</v>
      </c>
      <c r="F51" s="52"/>
      <c r="G51" s="52"/>
      <c r="H51" s="52"/>
      <c r="I51" s="47" t="s">
        <v>279</v>
      </c>
      <c r="J51" s="48" t="s">
        <v>280</v>
      </c>
      <c r="K51" s="41" t="str">
        <f t="shared" si="7"/>
        <v>françois.brethenoux@cjd.net</v>
      </c>
      <c r="L51" s="49" t="s">
        <v>62</v>
      </c>
      <c r="M51" s="43" t="s">
        <v>50</v>
      </c>
    </row>
    <row r="52" spans="1:13" ht="15.75" customHeight="1">
      <c r="A52" s="1"/>
      <c r="B52" s="34" t="str">
        <f t="shared" si="0"/>
        <v>BREUIL_Benjamin</v>
      </c>
      <c r="C52" s="44" t="s">
        <v>281</v>
      </c>
      <c r="D52" s="45" t="s">
        <v>282</v>
      </c>
      <c r="E52" s="46" t="s">
        <v>283</v>
      </c>
      <c r="F52" s="38"/>
      <c r="G52" s="38"/>
      <c r="H52" s="38"/>
      <c r="I52" s="47" t="s">
        <v>284</v>
      </c>
      <c r="J52" s="48" t="s">
        <v>285</v>
      </c>
      <c r="K52" s="41" t="str">
        <f t="shared" si="7"/>
        <v>benjamin.breuil@cjd.net</v>
      </c>
      <c r="L52" s="49" t="s">
        <v>49</v>
      </c>
      <c r="M52" s="43" t="s">
        <v>50</v>
      </c>
    </row>
    <row r="53" spans="1:13" ht="15.75" customHeight="1">
      <c r="A53" s="1"/>
      <c r="B53" s="34" t="str">
        <f t="shared" si="0"/>
        <v>BREUIL_Thierry</v>
      </c>
      <c r="C53" s="50" t="s">
        <v>281</v>
      </c>
      <c r="D53" s="45" t="s">
        <v>286</v>
      </c>
      <c r="E53" s="45" t="s">
        <v>283</v>
      </c>
      <c r="F53" s="38"/>
      <c r="G53" s="38"/>
      <c r="H53" s="38"/>
      <c r="I53" s="63" t="s">
        <v>287</v>
      </c>
      <c r="J53" s="48" t="s">
        <v>288</v>
      </c>
      <c r="K53" s="41" t="str">
        <f t="shared" si="7"/>
        <v>thierry.breuil@cjd.net</v>
      </c>
      <c r="L53" s="49" t="s">
        <v>49</v>
      </c>
      <c r="M53" s="43" t="s">
        <v>50</v>
      </c>
    </row>
    <row r="54" spans="1:13" ht="15.75" customHeight="1">
      <c r="A54" s="1"/>
      <c r="B54" s="34" t="str">
        <f t="shared" si="0"/>
        <v>BRILLAUD_Arnaud</v>
      </c>
      <c r="C54" s="44" t="s">
        <v>289</v>
      </c>
      <c r="D54" s="46" t="s">
        <v>246</v>
      </c>
      <c r="E54" s="45" t="s">
        <v>290</v>
      </c>
      <c r="F54" s="52"/>
      <c r="G54" s="52"/>
      <c r="H54" s="52"/>
      <c r="I54" s="47" t="s">
        <v>291</v>
      </c>
      <c r="J54" s="48" t="s">
        <v>292</v>
      </c>
      <c r="K54" s="41" t="str">
        <f t="shared" si="7"/>
        <v>arnaud.brillaud@cjd.net</v>
      </c>
      <c r="L54" s="49" t="s">
        <v>49</v>
      </c>
      <c r="M54" s="43" t="s">
        <v>50</v>
      </c>
    </row>
    <row r="55" spans="1:13" ht="15.75" customHeight="1">
      <c r="A55" s="1"/>
      <c r="B55" s="34" t="str">
        <f t="shared" si="0"/>
        <v>BROCHARD_Gaetan</v>
      </c>
      <c r="C55" s="50" t="s">
        <v>293</v>
      </c>
      <c r="D55" s="51" t="s">
        <v>294</v>
      </c>
      <c r="E55" s="45" t="s">
        <v>295</v>
      </c>
      <c r="F55" s="52"/>
      <c r="G55" s="52"/>
      <c r="H55" s="52"/>
      <c r="I55" s="53" t="s">
        <v>296</v>
      </c>
      <c r="J55" s="66" t="s">
        <v>297</v>
      </c>
      <c r="K55" s="41" t="str">
        <f t="shared" si="7"/>
        <v>gaetan.brochard@cjd.net</v>
      </c>
      <c r="L55" s="54" t="s">
        <v>62</v>
      </c>
      <c r="M55" s="43" t="s">
        <v>50</v>
      </c>
    </row>
    <row r="56" spans="1:13" ht="15.75" customHeight="1">
      <c r="A56" s="1"/>
      <c r="B56" s="34" t="str">
        <f t="shared" si="0"/>
        <v>BRULAVOINE_Emmanuel</v>
      </c>
      <c r="C56" s="50" t="s">
        <v>298</v>
      </c>
      <c r="D56" s="45" t="s">
        <v>227</v>
      </c>
      <c r="E56" s="45" t="s">
        <v>299</v>
      </c>
      <c r="F56" s="38"/>
      <c r="G56" s="38"/>
      <c r="H56" s="38"/>
      <c r="I56" s="63" t="s">
        <v>300</v>
      </c>
      <c r="J56" s="48" t="s">
        <v>301</v>
      </c>
      <c r="K56" s="41" t="str">
        <f t="shared" si="7"/>
        <v>emmanuel.brulavoine@cjd.net</v>
      </c>
      <c r="L56" s="49" t="s">
        <v>79</v>
      </c>
      <c r="M56" s="43" t="s">
        <v>50</v>
      </c>
    </row>
    <row r="57" spans="1:13" ht="15.75" customHeight="1">
      <c r="A57" s="1"/>
      <c r="B57" s="34" t="str">
        <f t="shared" si="0"/>
        <v>BRUNET_Laurent</v>
      </c>
      <c r="C57" s="57" t="s">
        <v>302</v>
      </c>
      <c r="D57" s="58" t="s">
        <v>303</v>
      </c>
      <c r="E57" s="46" t="s">
        <v>304</v>
      </c>
      <c r="F57" s="38"/>
      <c r="G57" s="38"/>
      <c r="H57" s="38"/>
      <c r="I57" s="59" t="s">
        <v>305</v>
      </c>
      <c r="J57" s="60" t="s">
        <v>306</v>
      </c>
      <c r="K57" s="41" t="str">
        <f t="shared" si="7"/>
        <v>laurent.brunet@cjd.net</v>
      </c>
      <c r="L57" s="61" t="s">
        <v>49</v>
      </c>
      <c r="M57" s="43" t="s">
        <v>50</v>
      </c>
    </row>
    <row r="58" spans="1:13" ht="15.75" customHeight="1">
      <c r="A58" s="1"/>
      <c r="B58" s="34" t="str">
        <f t="shared" si="0"/>
        <v>BRUNET_Stéphanie</v>
      </c>
      <c r="C58" s="57" t="s">
        <v>302</v>
      </c>
      <c r="D58" s="58" t="s">
        <v>307</v>
      </c>
      <c r="E58" s="46" t="s">
        <v>308</v>
      </c>
      <c r="F58" s="38"/>
      <c r="G58" s="38"/>
      <c r="H58" s="38"/>
      <c r="I58" s="59" t="s">
        <v>309</v>
      </c>
      <c r="J58" s="48" t="s">
        <v>310</v>
      </c>
      <c r="K58" s="41" t="str">
        <f t="shared" si="7"/>
        <v>stéphanie.brunet@cjd.net</v>
      </c>
      <c r="L58" s="61" t="s">
        <v>49</v>
      </c>
      <c r="M58" s="43" t="s">
        <v>50</v>
      </c>
    </row>
    <row r="59" spans="1:13" ht="15.75" customHeight="1">
      <c r="A59" s="1"/>
      <c r="B59" s="34" t="str">
        <f t="shared" si="0"/>
        <v>BRUNETEAU_Frédéric</v>
      </c>
      <c r="C59" s="50" t="s">
        <v>311</v>
      </c>
      <c r="D59" s="51" t="s">
        <v>312</v>
      </c>
      <c r="E59" s="45" t="s">
        <v>313</v>
      </c>
      <c r="F59" s="52"/>
      <c r="G59" s="52"/>
      <c r="H59" s="52"/>
      <c r="I59" s="53" t="s">
        <v>314</v>
      </c>
      <c r="J59" s="66" t="s">
        <v>315</v>
      </c>
      <c r="K59" s="41" t="str">
        <f t="shared" si="7"/>
        <v>frédéric.bruneteau@cjd.net</v>
      </c>
      <c r="L59" s="54" t="s">
        <v>73</v>
      </c>
      <c r="M59" s="43" t="s">
        <v>50</v>
      </c>
    </row>
    <row r="60" spans="1:13" ht="15.75" customHeight="1">
      <c r="A60" s="1"/>
      <c r="B60" s="34" t="str">
        <f t="shared" si="0"/>
        <v>CACHET_Benjamin</v>
      </c>
      <c r="C60" s="44" t="s">
        <v>316</v>
      </c>
      <c r="D60" s="46" t="s">
        <v>282</v>
      </c>
      <c r="E60" s="45" t="s">
        <v>317</v>
      </c>
      <c r="F60" s="52"/>
      <c r="G60" s="52"/>
      <c r="H60" s="52"/>
      <c r="I60" s="47" t="s">
        <v>318</v>
      </c>
      <c r="J60" s="48" t="s">
        <v>319</v>
      </c>
      <c r="K60" s="41" t="str">
        <f t="shared" si="7"/>
        <v>benjamin.cachet@cjd.net</v>
      </c>
      <c r="L60" s="49" t="s">
        <v>49</v>
      </c>
      <c r="M60" s="43" t="s">
        <v>50</v>
      </c>
    </row>
    <row r="61" spans="1:13" ht="15.75" customHeight="1">
      <c r="A61" s="1"/>
      <c r="B61" s="34" t="str">
        <f t="shared" si="0"/>
        <v>CAILLEAU_Ludovic</v>
      </c>
      <c r="C61" s="57" t="s">
        <v>320</v>
      </c>
      <c r="D61" s="58" t="s">
        <v>167</v>
      </c>
      <c r="E61" s="46" t="s">
        <v>321</v>
      </c>
      <c r="F61" s="38"/>
      <c r="G61" s="38"/>
      <c r="H61" s="38"/>
      <c r="I61" s="59" t="s">
        <v>322</v>
      </c>
      <c r="J61" s="48" t="s">
        <v>323</v>
      </c>
      <c r="K61" s="41" t="str">
        <f t="shared" si="7"/>
        <v>ludovic.cailleau@cjd.net</v>
      </c>
      <c r="L61" s="61" t="s">
        <v>79</v>
      </c>
      <c r="M61" s="43" t="s">
        <v>50</v>
      </c>
    </row>
    <row r="62" spans="1:13" ht="15.75" customHeight="1">
      <c r="A62" s="1"/>
      <c r="B62" s="34" t="str">
        <f t="shared" si="0"/>
        <v>CANTO_Germain</v>
      </c>
      <c r="C62" s="57" t="s">
        <v>324</v>
      </c>
      <c r="D62" s="58" t="s">
        <v>325</v>
      </c>
      <c r="E62" s="46" t="s">
        <v>326</v>
      </c>
      <c r="F62" s="38"/>
      <c r="G62" s="38"/>
      <c r="H62" s="38"/>
      <c r="I62" s="59" t="s">
        <v>327</v>
      </c>
      <c r="J62" s="48" t="s">
        <v>328</v>
      </c>
      <c r="K62" s="41" t="str">
        <f t="shared" si="7"/>
        <v>germain.canto@cjd.net</v>
      </c>
      <c r="L62" s="61" t="s">
        <v>62</v>
      </c>
      <c r="M62" s="43" t="s">
        <v>50</v>
      </c>
    </row>
    <row r="63" spans="1:13" ht="15.75" customHeight="1">
      <c r="A63" s="1"/>
      <c r="B63" s="34" t="str">
        <f t="shared" si="0"/>
        <v>CAYUELA_Thomas</v>
      </c>
      <c r="C63" s="44" t="s">
        <v>329</v>
      </c>
      <c r="D63" s="46" t="s">
        <v>58</v>
      </c>
      <c r="E63" s="46" t="s">
        <v>330</v>
      </c>
      <c r="F63" s="38"/>
      <c r="G63" s="38"/>
      <c r="H63" s="38"/>
      <c r="I63" s="47" t="s">
        <v>331</v>
      </c>
      <c r="J63" s="48" t="s">
        <v>332</v>
      </c>
      <c r="K63" s="41"/>
      <c r="L63" s="55" t="s">
        <v>73</v>
      </c>
      <c r="M63" s="43" t="s">
        <v>50</v>
      </c>
    </row>
    <row r="64" spans="1:13" ht="15.75" customHeight="1">
      <c r="A64" s="1"/>
      <c r="B64" s="34" t="str">
        <f t="shared" si="0"/>
        <v>CHALARD_Julien</v>
      </c>
      <c r="C64" s="44" t="s">
        <v>333</v>
      </c>
      <c r="D64" s="46" t="s">
        <v>267</v>
      </c>
      <c r="E64" s="46" t="s">
        <v>334</v>
      </c>
      <c r="F64" s="38"/>
      <c r="G64" s="38"/>
      <c r="H64" s="38"/>
      <c r="I64" s="47" t="s">
        <v>335</v>
      </c>
      <c r="J64" s="48" t="s">
        <v>336</v>
      </c>
      <c r="K64" s="41"/>
      <c r="L64" s="55" t="s">
        <v>49</v>
      </c>
      <c r="M64" s="43" t="s">
        <v>50</v>
      </c>
    </row>
    <row r="65" spans="1:26" ht="15.75" customHeight="1">
      <c r="A65" s="1"/>
      <c r="B65" s="34" t="str">
        <f t="shared" si="0"/>
        <v>CHAMBON_Maxime</v>
      </c>
      <c r="C65" s="44" t="s">
        <v>337</v>
      </c>
      <c r="D65" s="46" t="s">
        <v>338</v>
      </c>
      <c r="E65" s="46" t="s">
        <v>339</v>
      </c>
      <c r="F65" s="38"/>
      <c r="G65" s="38"/>
      <c r="H65" s="38"/>
      <c r="I65" s="47" t="s">
        <v>340</v>
      </c>
      <c r="J65" s="48" t="s">
        <v>341</v>
      </c>
      <c r="K65" s="41" t="str">
        <f t="shared" ref="K65:K70" si="8">IF(ISBLANK(B65),"",LOWER(D65)&amp;"."&amp;LOWER(C65)&amp;"@cjd.net")</f>
        <v>maxime.chambon@cjd.net</v>
      </c>
      <c r="L65" s="55" t="s">
        <v>49</v>
      </c>
      <c r="M65" s="43" t="s">
        <v>50</v>
      </c>
    </row>
    <row r="66" spans="1:26" ht="15.75" customHeight="1">
      <c r="A66" s="1"/>
      <c r="B66" s="34" t="str">
        <f t="shared" si="0"/>
        <v>CHAPUZET_David</v>
      </c>
      <c r="C66" s="57" t="s">
        <v>342</v>
      </c>
      <c r="D66" s="58" t="s">
        <v>91</v>
      </c>
      <c r="E66" s="46" t="s">
        <v>343</v>
      </c>
      <c r="F66" s="38"/>
      <c r="G66" s="38"/>
      <c r="H66" s="38"/>
      <c r="I66" s="59" t="s">
        <v>344</v>
      </c>
      <c r="J66" s="60" t="s">
        <v>345</v>
      </c>
      <c r="K66" s="41" t="str">
        <f t="shared" si="8"/>
        <v>david.chapuzet@cjd.net</v>
      </c>
      <c r="L66" s="61" t="s">
        <v>56</v>
      </c>
      <c r="M66" s="43" t="s">
        <v>50</v>
      </c>
    </row>
    <row r="67" spans="1:26" ht="15.75" customHeight="1">
      <c r="A67" s="1"/>
      <c r="B67" s="34" t="str">
        <f t="shared" si="0"/>
        <v>CHARRIER_Francois</v>
      </c>
      <c r="C67" s="44" t="s">
        <v>346</v>
      </c>
      <c r="D67" s="46" t="s">
        <v>347</v>
      </c>
      <c r="E67" s="46" t="s">
        <v>348</v>
      </c>
      <c r="F67" s="38"/>
      <c r="G67" s="38"/>
      <c r="H67" s="38"/>
      <c r="I67" s="47" t="s">
        <v>349</v>
      </c>
      <c r="J67" s="48" t="s">
        <v>350</v>
      </c>
      <c r="K67" s="41" t="str">
        <f t="shared" si="8"/>
        <v>francois.charrier@cjd.net</v>
      </c>
      <c r="L67" s="55" t="s">
        <v>56</v>
      </c>
      <c r="M67" s="43" t="s">
        <v>50</v>
      </c>
    </row>
    <row r="68" spans="1:26" ht="15.75" customHeight="1">
      <c r="A68" s="1"/>
      <c r="B68" s="34" t="str">
        <f t="shared" si="0"/>
        <v>CHARRUAUD_Dimitri</v>
      </c>
      <c r="C68" s="44" t="s">
        <v>351</v>
      </c>
      <c r="D68" s="46" t="s">
        <v>352</v>
      </c>
      <c r="E68" s="45" t="s">
        <v>353</v>
      </c>
      <c r="F68" s="52"/>
      <c r="G68" s="52"/>
      <c r="H68" s="52"/>
      <c r="I68" s="47" t="s">
        <v>354</v>
      </c>
      <c r="J68" s="48" t="s">
        <v>355</v>
      </c>
      <c r="K68" s="41" t="str">
        <f t="shared" si="8"/>
        <v>dimitri.charruaud@cjd.net</v>
      </c>
      <c r="L68" s="49" t="s">
        <v>73</v>
      </c>
      <c r="M68" s="43" t="s">
        <v>50</v>
      </c>
    </row>
    <row r="69" spans="1:26" ht="15.75" customHeight="1">
      <c r="A69" s="1"/>
      <c r="B69" s="34" t="str">
        <f t="shared" si="0"/>
        <v>CHARVIN_Laurent</v>
      </c>
      <c r="C69" s="44" t="s">
        <v>356</v>
      </c>
      <c r="D69" s="58" t="s">
        <v>303</v>
      </c>
      <c r="E69" s="46" t="s">
        <v>357</v>
      </c>
      <c r="F69" s="38"/>
      <c r="G69" s="38"/>
      <c r="H69" s="38"/>
      <c r="I69" s="59" t="s">
        <v>358</v>
      </c>
      <c r="J69" s="48" t="s">
        <v>359</v>
      </c>
      <c r="K69" s="41" t="str">
        <f t="shared" si="8"/>
        <v>laurent.charvin@cjd.net</v>
      </c>
      <c r="L69" s="54" t="s">
        <v>62</v>
      </c>
      <c r="M69" s="43" t="s">
        <v>50</v>
      </c>
    </row>
    <row r="70" spans="1:26" ht="15.75" customHeight="1">
      <c r="A70" s="1"/>
      <c r="B70" s="34" t="str">
        <f t="shared" si="0"/>
        <v>CHAVENEAU_Mathieu</v>
      </c>
      <c r="C70" s="44" t="s">
        <v>360</v>
      </c>
      <c r="D70" s="46" t="s">
        <v>361</v>
      </c>
      <c r="E70" s="46" t="s">
        <v>362</v>
      </c>
      <c r="F70" s="38"/>
      <c r="G70" s="38"/>
      <c r="H70" s="38"/>
      <c r="I70" s="47" t="s">
        <v>363</v>
      </c>
      <c r="J70" s="64" t="s">
        <v>364</v>
      </c>
      <c r="K70" s="41" t="str">
        <f t="shared" si="8"/>
        <v>mathieu.chaveneau@cjd.net</v>
      </c>
      <c r="L70" s="55" t="s">
        <v>49</v>
      </c>
      <c r="M70" s="43" t="s">
        <v>50</v>
      </c>
    </row>
    <row r="71" spans="1:26" ht="15.75" customHeight="1">
      <c r="A71" s="1"/>
      <c r="B71" s="34" t="str">
        <f t="shared" si="0"/>
        <v>CHEMINAUD_Emilie</v>
      </c>
      <c r="C71" s="44" t="s">
        <v>365</v>
      </c>
      <c r="D71" s="46" t="s">
        <v>366</v>
      </c>
      <c r="E71" s="46" t="s">
        <v>367</v>
      </c>
      <c r="F71" s="38"/>
      <c r="G71" s="38"/>
      <c r="H71" s="38"/>
      <c r="I71" s="47" t="s">
        <v>368</v>
      </c>
      <c r="J71" s="48" t="s">
        <v>369</v>
      </c>
      <c r="K71" s="41"/>
      <c r="L71" s="55" t="s">
        <v>56</v>
      </c>
      <c r="M71" s="43" t="s">
        <v>50</v>
      </c>
    </row>
    <row r="72" spans="1:26" ht="15.75" customHeight="1">
      <c r="A72" s="1"/>
      <c r="B72" s="34" t="str">
        <f t="shared" si="0"/>
        <v>CHERY_Laurent</v>
      </c>
      <c r="C72" s="57" t="s">
        <v>370</v>
      </c>
      <c r="D72" s="58" t="s">
        <v>303</v>
      </c>
      <c r="E72" s="46" t="s">
        <v>371</v>
      </c>
      <c r="F72" s="34"/>
      <c r="G72" s="34"/>
      <c r="H72" s="34"/>
      <c r="I72" s="59" t="s">
        <v>372</v>
      </c>
      <c r="J72" s="48" t="s">
        <v>373</v>
      </c>
      <c r="K72" s="41" t="str">
        <f t="shared" ref="K72:K103" si="9">IF(ISBLANK(B72),"",LOWER(D72)&amp;"."&amp;LOWER(C72)&amp;"@cjd.net")</f>
        <v>laurent.chery@cjd.net</v>
      </c>
      <c r="L72" s="61" t="s">
        <v>62</v>
      </c>
      <c r="M72" s="43" t="s">
        <v>50</v>
      </c>
    </row>
    <row r="73" spans="1:26" ht="15.75" customHeight="1">
      <c r="A73" s="1"/>
      <c r="B73" s="34" t="str">
        <f t="shared" si="0"/>
        <v>CHOVE_Gregoire</v>
      </c>
      <c r="C73" s="44" t="s">
        <v>374</v>
      </c>
      <c r="D73" s="45" t="s">
        <v>375</v>
      </c>
      <c r="E73" s="46" t="s">
        <v>376</v>
      </c>
      <c r="F73" s="38"/>
      <c r="G73" s="38"/>
      <c r="H73" s="38"/>
      <c r="I73" s="47" t="s">
        <v>377</v>
      </c>
      <c r="J73" s="48" t="s">
        <v>378</v>
      </c>
      <c r="K73" s="41" t="str">
        <f t="shared" si="9"/>
        <v>gregoire.chove@cjd.net</v>
      </c>
      <c r="L73" s="49" t="s">
        <v>62</v>
      </c>
      <c r="M73" s="43" t="s">
        <v>50</v>
      </c>
    </row>
    <row r="74" spans="1:26" ht="15.75" customHeight="1">
      <c r="A74" s="1"/>
      <c r="B74" s="34" t="str">
        <f t="shared" si="0"/>
        <v>COBRUN_Pascal</v>
      </c>
      <c r="C74" s="44" t="s">
        <v>379</v>
      </c>
      <c r="D74" s="45" t="s">
        <v>106</v>
      </c>
      <c r="E74" s="46" t="s">
        <v>380</v>
      </c>
      <c r="F74" s="38"/>
      <c r="G74" s="38"/>
      <c r="H74" s="38"/>
      <c r="I74" s="47" t="s">
        <v>381</v>
      </c>
      <c r="J74" s="48" t="s">
        <v>382</v>
      </c>
      <c r="K74" s="41" t="str">
        <f t="shared" si="9"/>
        <v>pascal.cobrun@cjd.net</v>
      </c>
      <c r="L74" s="49" t="s">
        <v>49</v>
      </c>
      <c r="M74" s="43" t="s">
        <v>50</v>
      </c>
    </row>
    <row r="75" spans="1:26" ht="15.75" customHeight="1">
      <c r="A75" s="1"/>
      <c r="B75" s="34" t="str">
        <f t="shared" si="0"/>
        <v>CODET_Arnaud</v>
      </c>
      <c r="C75" s="44" t="s">
        <v>383</v>
      </c>
      <c r="D75" s="46" t="s">
        <v>246</v>
      </c>
      <c r="E75" s="46" t="s">
        <v>384</v>
      </c>
      <c r="F75" s="38"/>
      <c r="G75" s="38"/>
      <c r="H75" s="38"/>
      <c r="I75" s="47" t="s">
        <v>385</v>
      </c>
      <c r="J75" s="64" t="s">
        <v>386</v>
      </c>
      <c r="K75" s="41" t="str">
        <f t="shared" si="9"/>
        <v>arnaud.codet@cjd.net</v>
      </c>
      <c r="L75" s="55" t="s">
        <v>49</v>
      </c>
      <c r="M75" s="43" t="s">
        <v>50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34" t="str">
        <f t="shared" si="0"/>
        <v>CORNUAUD_Anthony</v>
      </c>
      <c r="C76" s="50" t="s">
        <v>387</v>
      </c>
      <c r="D76" s="51" t="s">
        <v>101</v>
      </c>
      <c r="E76" s="45" t="s">
        <v>388</v>
      </c>
      <c r="F76" s="52"/>
      <c r="G76" s="52"/>
      <c r="H76" s="52"/>
      <c r="I76" s="53" t="s">
        <v>389</v>
      </c>
      <c r="J76" s="65" t="s">
        <v>390</v>
      </c>
      <c r="K76" s="41" t="str">
        <f t="shared" si="9"/>
        <v>anthony.cornuaud@cjd.net</v>
      </c>
      <c r="L76" s="54" t="s">
        <v>73</v>
      </c>
      <c r="M76" s="43" t="s">
        <v>50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34" t="str">
        <f t="shared" si="0"/>
        <v>COSMAS_Stéphanie</v>
      </c>
      <c r="C77" s="57" t="s">
        <v>391</v>
      </c>
      <c r="D77" s="58" t="s">
        <v>307</v>
      </c>
      <c r="E77" s="46" t="s">
        <v>145</v>
      </c>
      <c r="F77" s="38"/>
      <c r="G77" s="38"/>
      <c r="H77" s="38"/>
      <c r="I77" s="59" t="s">
        <v>392</v>
      </c>
      <c r="J77" s="48" t="s">
        <v>393</v>
      </c>
      <c r="K77" s="41" t="str">
        <f t="shared" si="9"/>
        <v>stéphanie.cosmas@cjd.net</v>
      </c>
      <c r="L77" s="61" t="s">
        <v>73</v>
      </c>
      <c r="M77" s="43" t="s">
        <v>50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34" t="str">
        <f t="shared" si="0"/>
        <v>COUDONNEAU_Richard</v>
      </c>
      <c r="C78" s="50" t="s">
        <v>394</v>
      </c>
      <c r="D78" s="51" t="s">
        <v>395</v>
      </c>
      <c r="E78" s="45" t="s">
        <v>396</v>
      </c>
      <c r="F78" s="52"/>
      <c r="G78" s="52"/>
      <c r="H78" s="52"/>
      <c r="I78" s="53" t="s">
        <v>397</v>
      </c>
      <c r="J78" s="65" t="s">
        <v>398</v>
      </c>
      <c r="K78" s="41" t="str">
        <f t="shared" si="9"/>
        <v>richard.coudonneau@cjd.net</v>
      </c>
      <c r="L78" s="54" t="s">
        <v>73</v>
      </c>
      <c r="M78" s="43" t="s">
        <v>50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34" t="str">
        <f t="shared" si="0"/>
        <v>COUSIN-CALDENTEY_M. Pierre</v>
      </c>
      <c r="C79" s="50" t="s">
        <v>399</v>
      </c>
      <c r="D79" s="51" t="s">
        <v>400</v>
      </c>
      <c r="E79" s="45" t="s">
        <v>401</v>
      </c>
      <c r="F79" s="52"/>
      <c r="G79" s="52"/>
      <c r="H79" s="52"/>
      <c r="I79" s="53" t="s">
        <v>402</v>
      </c>
      <c r="J79" s="65" t="s">
        <v>403</v>
      </c>
      <c r="K79" s="41" t="str">
        <f t="shared" si="9"/>
        <v>m. pierre.cousin-caldentey@cjd.net</v>
      </c>
      <c r="L79" s="54" t="s">
        <v>49</v>
      </c>
      <c r="M79" s="43" t="s">
        <v>50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34" t="str">
        <f t="shared" si="0"/>
        <v>DAIRON_JULIE</v>
      </c>
      <c r="C80" s="57" t="s">
        <v>404</v>
      </c>
      <c r="D80" s="58" t="s">
        <v>405</v>
      </c>
      <c r="E80" s="46" t="s">
        <v>406</v>
      </c>
      <c r="F80" s="38"/>
      <c r="G80" s="38"/>
      <c r="H80" s="38"/>
      <c r="I80" s="59">
        <v>608946094</v>
      </c>
      <c r="J80" s="48" t="s">
        <v>407</v>
      </c>
      <c r="K80" s="41" t="str">
        <f t="shared" si="9"/>
        <v>julie.dairon@cjd.net</v>
      </c>
      <c r="L80" s="61" t="s">
        <v>49</v>
      </c>
      <c r="M80" s="43" t="s">
        <v>50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34" t="str">
        <f t="shared" si="0"/>
        <v>DAVID_Sophie</v>
      </c>
      <c r="C81" s="57" t="s">
        <v>408</v>
      </c>
      <c r="D81" s="58" t="s">
        <v>409</v>
      </c>
      <c r="E81" s="46" t="s">
        <v>410</v>
      </c>
      <c r="F81" s="38"/>
      <c r="G81" s="38"/>
      <c r="H81" s="38"/>
      <c r="I81" s="59" t="s">
        <v>411</v>
      </c>
      <c r="J81" s="48" t="s">
        <v>412</v>
      </c>
      <c r="K81" s="41" t="str">
        <f t="shared" si="9"/>
        <v>sophie.david@cjd.net</v>
      </c>
      <c r="L81" s="61" t="s">
        <v>62</v>
      </c>
      <c r="M81" s="43" t="s">
        <v>50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34" t="str">
        <f t="shared" si="0"/>
        <v>DE GROSSOUVRE_Olivier</v>
      </c>
      <c r="C82" s="44" t="s">
        <v>413</v>
      </c>
      <c r="D82" s="46" t="s">
        <v>414</v>
      </c>
      <c r="E82" s="46" t="s">
        <v>415</v>
      </c>
      <c r="F82" s="38"/>
      <c r="G82" s="38"/>
      <c r="H82" s="38"/>
      <c r="I82" s="47" t="s">
        <v>416</v>
      </c>
      <c r="J82" s="64" t="s">
        <v>417</v>
      </c>
      <c r="K82" s="41" t="str">
        <f t="shared" si="9"/>
        <v>olivier.de grossouvre@cjd.net</v>
      </c>
      <c r="L82" s="55" t="s">
        <v>79</v>
      </c>
      <c r="M82" s="43" t="s">
        <v>50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34" t="str">
        <f t="shared" si="0"/>
        <v>DE LARAUZE_David</v>
      </c>
      <c r="C83" s="44" t="s">
        <v>418</v>
      </c>
      <c r="D83" s="46" t="s">
        <v>91</v>
      </c>
      <c r="E83" s="46" t="s">
        <v>419</v>
      </c>
      <c r="F83" s="38"/>
      <c r="G83" s="38"/>
      <c r="H83" s="38"/>
      <c r="I83" s="47" t="s">
        <v>420</v>
      </c>
      <c r="J83" s="48" t="s">
        <v>421</v>
      </c>
      <c r="K83" s="41" t="str">
        <f t="shared" si="9"/>
        <v>david.de larauze@cjd.net</v>
      </c>
      <c r="L83" s="55" t="s">
        <v>49</v>
      </c>
      <c r="M83" s="43" t="s">
        <v>50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34" t="str">
        <f t="shared" si="0"/>
        <v>DE LASSÉE_Geoffroy</v>
      </c>
      <c r="C84" s="44" t="s">
        <v>422</v>
      </c>
      <c r="D84" s="46" t="s">
        <v>423</v>
      </c>
      <c r="E84" s="46" t="s">
        <v>424</v>
      </c>
      <c r="F84" s="38"/>
      <c r="G84" s="38"/>
      <c r="H84" s="38"/>
      <c r="I84" s="47">
        <v>610489088</v>
      </c>
      <c r="J84" s="48" t="s">
        <v>425</v>
      </c>
      <c r="K84" s="41" t="str">
        <f t="shared" si="9"/>
        <v>geoffroy.de lassée@cjd.net</v>
      </c>
      <c r="L84" s="55" t="s">
        <v>79</v>
      </c>
      <c r="M84" s="43" t="s">
        <v>50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34" t="str">
        <f t="shared" si="0"/>
        <v>DE PRACOMTAL_Jacquelin</v>
      </c>
      <c r="C85" s="57" t="s">
        <v>426</v>
      </c>
      <c r="D85" s="58" t="s">
        <v>427</v>
      </c>
      <c r="E85" s="46" t="s">
        <v>428</v>
      </c>
      <c r="F85" s="38"/>
      <c r="G85" s="38"/>
      <c r="H85" s="38"/>
      <c r="I85" s="59" t="s">
        <v>429</v>
      </c>
      <c r="J85" s="60" t="s">
        <v>430</v>
      </c>
      <c r="K85" s="41" t="str">
        <f t="shared" si="9"/>
        <v>jacquelin.de pracomtal@cjd.net</v>
      </c>
      <c r="L85" s="61" t="s">
        <v>62</v>
      </c>
      <c r="M85" s="43" t="s">
        <v>50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34" t="str">
        <f t="shared" si="0"/>
        <v>DEBELVALET_Christophe</v>
      </c>
      <c r="C86" s="50" t="s">
        <v>431</v>
      </c>
      <c r="D86" s="45" t="s">
        <v>237</v>
      </c>
      <c r="E86" s="45" t="s">
        <v>432</v>
      </c>
      <c r="F86" s="38"/>
      <c r="G86" s="38"/>
      <c r="H86" s="38"/>
      <c r="I86" s="63" t="s">
        <v>433</v>
      </c>
      <c r="J86" s="48" t="s">
        <v>434</v>
      </c>
      <c r="K86" s="41" t="str">
        <f t="shared" si="9"/>
        <v>christophe.debelvalet@cjd.net</v>
      </c>
      <c r="L86" s="49" t="s">
        <v>56</v>
      </c>
      <c r="M86" s="43" t="s">
        <v>50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34" t="str">
        <f t="shared" si="0"/>
        <v>DECHATRE_Franck</v>
      </c>
      <c r="C87" s="50" t="s">
        <v>435</v>
      </c>
      <c r="D87" s="51" t="s">
        <v>436</v>
      </c>
      <c r="E87" s="45" t="s">
        <v>437</v>
      </c>
      <c r="F87" s="52"/>
      <c r="G87" s="52"/>
      <c r="H87" s="52"/>
      <c r="I87" s="53">
        <v>687743556</v>
      </c>
      <c r="J87" s="65" t="s">
        <v>438</v>
      </c>
      <c r="K87" s="41" t="str">
        <f t="shared" si="9"/>
        <v>franck.dechatre@cjd.net</v>
      </c>
      <c r="L87" s="54" t="s">
        <v>79</v>
      </c>
      <c r="M87" s="43" t="s">
        <v>50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34" t="str">
        <f t="shared" si="0"/>
        <v>DEL FRANCO_Sandrine</v>
      </c>
      <c r="C88" s="44" t="s">
        <v>439</v>
      </c>
      <c r="D88" s="46" t="s">
        <v>440</v>
      </c>
      <c r="E88" s="45" t="s">
        <v>441</v>
      </c>
      <c r="F88" s="52"/>
      <c r="G88" s="52"/>
      <c r="H88" s="52"/>
      <c r="I88" s="47" t="s">
        <v>442</v>
      </c>
      <c r="J88" s="48" t="s">
        <v>443</v>
      </c>
      <c r="K88" s="41" t="str">
        <f t="shared" si="9"/>
        <v>sandrine.del franco@cjd.net</v>
      </c>
      <c r="L88" s="49" t="s">
        <v>79</v>
      </c>
      <c r="M88" s="43" t="s">
        <v>50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34" t="str">
        <f t="shared" si="0"/>
        <v>DELAGE_Jean Baptiste</v>
      </c>
      <c r="C89" s="50" t="s">
        <v>444</v>
      </c>
      <c r="D89" s="45" t="s">
        <v>45</v>
      </c>
      <c r="E89" s="45" t="s">
        <v>445</v>
      </c>
      <c r="F89" s="52"/>
      <c r="G89" s="52"/>
      <c r="H89" s="52"/>
      <c r="I89" s="62" t="s">
        <v>446</v>
      </c>
      <c r="J89" s="48" t="s">
        <v>447</v>
      </c>
      <c r="K89" s="41" t="str">
        <f t="shared" si="9"/>
        <v>jean baptiste.delage@cjd.net</v>
      </c>
      <c r="L89" s="49" t="s">
        <v>73</v>
      </c>
      <c r="M89" s="43" t="s">
        <v>50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34" t="str">
        <f t="shared" si="0"/>
        <v>DELALANDE_Christophe</v>
      </c>
      <c r="C90" s="57" t="s">
        <v>448</v>
      </c>
      <c r="D90" s="58" t="s">
        <v>237</v>
      </c>
      <c r="E90" s="46" t="s">
        <v>449</v>
      </c>
      <c r="F90" s="38"/>
      <c r="G90" s="38"/>
      <c r="H90" s="38"/>
      <c r="I90" s="59" t="s">
        <v>450</v>
      </c>
      <c r="J90" s="60" t="s">
        <v>451</v>
      </c>
      <c r="K90" s="41" t="str">
        <f t="shared" si="9"/>
        <v>christophe.delalande@cjd.net</v>
      </c>
      <c r="L90" s="61" t="s">
        <v>56</v>
      </c>
      <c r="M90" s="43" t="s">
        <v>50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34" t="str">
        <f t="shared" si="0"/>
        <v>DELALANDE_Frédéric</v>
      </c>
      <c r="C91" s="50" t="s">
        <v>448</v>
      </c>
      <c r="D91" s="51" t="s">
        <v>312</v>
      </c>
      <c r="E91" s="45" t="s">
        <v>452</v>
      </c>
      <c r="F91" s="52"/>
      <c r="G91" s="52"/>
      <c r="H91" s="52"/>
      <c r="I91" s="53" t="s">
        <v>453</v>
      </c>
      <c r="J91" s="66" t="s">
        <v>454</v>
      </c>
      <c r="K91" s="41" t="str">
        <f t="shared" si="9"/>
        <v>frédéric.delalande@cjd.net</v>
      </c>
      <c r="L91" s="54" t="s">
        <v>73</v>
      </c>
      <c r="M91" s="43" t="s">
        <v>50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34" t="str">
        <f t="shared" si="0"/>
        <v>DELBOS_Carole</v>
      </c>
      <c r="C92" s="50" t="s">
        <v>455</v>
      </c>
      <c r="D92" s="45" t="s">
        <v>456</v>
      </c>
      <c r="E92" s="45" t="s">
        <v>457</v>
      </c>
      <c r="F92" s="38"/>
      <c r="G92" s="38"/>
      <c r="H92" s="38"/>
      <c r="I92" s="63" t="s">
        <v>458</v>
      </c>
      <c r="J92" s="48" t="s">
        <v>459</v>
      </c>
      <c r="K92" s="41" t="str">
        <f t="shared" si="9"/>
        <v>carole.delbos@cjd.net</v>
      </c>
      <c r="L92" s="49" t="s">
        <v>79</v>
      </c>
      <c r="M92" s="43" t="s">
        <v>50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34" t="str">
        <f t="shared" si="0"/>
        <v>DENEPOUX_PIERRE</v>
      </c>
      <c r="C93" s="50" t="s">
        <v>460</v>
      </c>
      <c r="D93" s="45" t="s">
        <v>461</v>
      </c>
      <c r="E93" s="46" t="s">
        <v>462</v>
      </c>
      <c r="F93" s="38"/>
      <c r="G93" s="38"/>
      <c r="H93" s="38"/>
      <c r="I93" s="47">
        <v>776858064</v>
      </c>
      <c r="J93" s="48" t="s">
        <v>463</v>
      </c>
      <c r="K93" s="41" t="str">
        <f t="shared" si="9"/>
        <v>pierre.denepoux@cjd.net</v>
      </c>
      <c r="L93" s="49" t="s">
        <v>56</v>
      </c>
      <c r="M93" s="43" t="s">
        <v>50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34" t="str">
        <f t="shared" si="0"/>
        <v>DESCHAMPS_LOUIS MARIE</v>
      </c>
      <c r="C94" s="44" t="s">
        <v>464</v>
      </c>
      <c r="D94" s="58" t="s">
        <v>465</v>
      </c>
      <c r="E94" s="46" t="s">
        <v>466</v>
      </c>
      <c r="F94" s="38"/>
      <c r="G94" s="38"/>
      <c r="H94" s="38"/>
      <c r="I94" s="59">
        <v>680544819</v>
      </c>
      <c r="J94" s="48" t="s">
        <v>467</v>
      </c>
      <c r="K94" s="41" t="str">
        <f t="shared" si="9"/>
        <v>louis marie.deschamps@cjd.net</v>
      </c>
      <c r="L94" s="54" t="s">
        <v>62</v>
      </c>
      <c r="M94" s="43" t="s">
        <v>50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34" t="str">
        <f t="shared" si="0"/>
        <v>DESMAZIERES_Céline</v>
      </c>
      <c r="C95" s="44" t="s">
        <v>468</v>
      </c>
      <c r="D95" s="45" t="s">
        <v>469</v>
      </c>
      <c r="E95" s="46" t="s">
        <v>470</v>
      </c>
      <c r="F95" s="38"/>
      <c r="G95" s="38"/>
      <c r="H95" s="38"/>
      <c r="I95" s="47" t="s">
        <v>471</v>
      </c>
      <c r="J95" s="48" t="s">
        <v>472</v>
      </c>
      <c r="K95" s="41" t="str">
        <f t="shared" si="9"/>
        <v>céline.desmazieres@cjd.net</v>
      </c>
      <c r="L95" s="49" t="s">
        <v>62</v>
      </c>
      <c r="M95" s="43" t="s">
        <v>50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34" t="str">
        <f t="shared" si="0"/>
        <v>DESSET_Jérôme</v>
      </c>
      <c r="C96" s="50" t="s">
        <v>473</v>
      </c>
      <c r="D96" s="45" t="s">
        <v>474</v>
      </c>
      <c r="E96" s="45" t="s">
        <v>475</v>
      </c>
      <c r="F96" s="38"/>
      <c r="G96" s="38"/>
      <c r="H96" s="38"/>
      <c r="I96" s="63" t="s">
        <v>476</v>
      </c>
      <c r="J96" s="48" t="s">
        <v>477</v>
      </c>
      <c r="K96" s="41" t="str">
        <f t="shared" si="9"/>
        <v>jérôme.desset@cjd.net</v>
      </c>
      <c r="L96" s="49" t="s">
        <v>62</v>
      </c>
      <c r="M96" s="43" t="s">
        <v>50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34" t="str">
        <f t="shared" si="0"/>
        <v>DOUIRI_Ingrid</v>
      </c>
      <c r="C97" s="44" t="s">
        <v>478</v>
      </c>
      <c r="D97" s="46" t="s">
        <v>479</v>
      </c>
      <c r="E97" s="45" t="s">
        <v>480</v>
      </c>
      <c r="F97" s="52"/>
      <c r="G97" s="52"/>
      <c r="H97" s="52"/>
      <c r="I97" s="47" t="s">
        <v>481</v>
      </c>
      <c r="J97" s="48" t="s">
        <v>482</v>
      </c>
      <c r="K97" s="41" t="str">
        <f t="shared" si="9"/>
        <v>ingrid.douiri@cjd.net</v>
      </c>
      <c r="L97" s="49" t="s">
        <v>62</v>
      </c>
      <c r="M97" s="43" t="s">
        <v>50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34" t="str">
        <f t="shared" si="0"/>
        <v>DRILLAUD_JULIEN</v>
      </c>
      <c r="C98" s="44" t="s">
        <v>483</v>
      </c>
      <c r="D98" s="46" t="s">
        <v>484</v>
      </c>
      <c r="E98" s="46" t="s">
        <v>485</v>
      </c>
      <c r="F98" s="38"/>
      <c r="G98" s="38"/>
      <c r="H98" s="38"/>
      <c r="I98" s="47">
        <v>675596389</v>
      </c>
      <c r="J98" s="48" t="s">
        <v>486</v>
      </c>
      <c r="K98" s="41" t="str">
        <f t="shared" si="9"/>
        <v>julien.drillaud@cjd.net</v>
      </c>
      <c r="L98" s="55" t="s">
        <v>73</v>
      </c>
      <c r="M98" s="43" t="s">
        <v>50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34" t="str">
        <f t="shared" si="0"/>
        <v>DUBOIS_Nicolas</v>
      </c>
      <c r="C99" s="50" t="s">
        <v>487</v>
      </c>
      <c r="D99" s="45" t="s">
        <v>184</v>
      </c>
      <c r="E99" s="46" t="s">
        <v>488</v>
      </c>
      <c r="F99" s="38"/>
      <c r="G99" s="38"/>
      <c r="H99" s="38"/>
      <c r="I99" s="47" t="s">
        <v>489</v>
      </c>
      <c r="J99" s="48" t="s">
        <v>490</v>
      </c>
      <c r="K99" s="41" t="str">
        <f t="shared" si="9"/>
        <v>nicolas.dubois@cjd.net</v>
      </c>
      <c r="L99" s="49" t="s">
        <v>79</v>
      </c>
      <c r="M99" s="43" t="s">
        <v>50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34" t="str">
        <f t="shared" si="0"/>
        <v>DUFLOS_Nicolas</v>
      </c>
      <c r="C100" s="44" t="s">
        <v>491</v>
      </c>
      <c r="D100" s="46" t="s">
        <v>184</v>
      </c>
      <c r="E100" s="46" t="s">
        <v>492</v>
      </c>
      <c r="F100" s="38"/>
      <c r="G100" s="38"/>
      <c r="H100" s="38"/>
      <c r="I100" s="47" t="s">
        <v>493</v>
      </c>
      <c r="J100" s="48" t="s">
        <v>494</v>
      </c>
      <c r="K100" s="41" t="str">
        <f t="shared" si="9"/>
        <v>nicolas.duflos@cjd.net</v>
      </c>
      <c r="L100" s="55" t="s">
        <v>49</v>
      </c>
      <c r="M100" s="43" t="s">
        <v>50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34" t="str">
        <f t="shared" si="0"/>
        <v>DUGUE_Anthony</v>
      </c>
      <c r="C101" s="44" t="s">
        <v>495</v>
      </c>
      <c r="D101" s="46" t="s">
        <v>101</v>
      </c>
      <c r="E101" s="45" t="s">
        <v>496</v>
      </c>
      <c r="F101" s="67"/>
      <c r="G101" s="67"/>
      <c r="H101" s="67"/>
      <c r="I101" s="47" t="s">
        <v>497</v>
      </c>
      <c r="J101" s="48" t="s">
        <v>498</v>
      </c>
      <c r="K101" s="41" t="str">
        <f t="shared" si="9"/>
        <v>anthony.dugue@cjd.net</v>
      </c>
      <c r="L101" s="49" t="s">
        <v>73</v>
      </c>
      <c r="M101" s="43" t="s">
        <v>50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34" t="str">
        <f t="shared" si="0"/>
        <v>DUMASDELAGE_Mathieu</v>
      </c>
      <c r="C102" s="50" t="s">
        <v>499</v>
      </c>
      <c r="D102" s="45" t="s">
        <v>361</v>
      </c>
      <c r="E102" s="45" t="s">
        <v>500</v>
      </c>
      <c r="F102" s="38"/>
      <c r="G102" s="38"/>
      <c r="H102" s="38"/>
      <c r="I102" s="63" t="s">
        <v>501</v>
      </c>
      <c r="J102" s="48" t="s">
        <v>502</v>
      </c>
      <c r="K102" s="41" t="str">
        <f t="shared" si="9"/>
        <v>mathieu.dumasdelage@cjd.net</v>
      </c>
      <c r="L102" s="49" t="s">
        <v>79</v>
      </c>
      <c r="M102" s="43" t="s">
        <v>50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34" t="str">
        <f t="shared" si="0"/>
        <v>DUMONT_Christophe</v>
      </c>
      <c r="C103" s="50" t="s">
        <v>503</v>
      </c>
      <c r="D103" s="45" t="s">
        <v>237</v>
      </c>
      <c r="E103" s="45" t="s">
        <v>504</v>
      </c>
      <c r="F103" s="38"/>
      <c r="G103" s="38"/>
      <c r="H103" s="38"/>
      <c r="I103" s="63" t="s">
        <v>505</v>
      </c>
      <c r="J103" s="48" t="s">
        <v>506</v>
      </c>
      <c r="K103" s="41" t="str">
        <f t="shared" si="9"/>
        <v>christophe.dumont@cjd.net</v>
      </c>
      <c r="L103" s="49" t="s">
        <v>62</v>
      </c>
      <c r="M103" s="43" t="s">
        <v>50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34" t="str">
        <f t="shared" si="0"/>
        <v>DUMONT_Florent</v>
      </c>
      <c r="C104" s="44" t="s">
        <v>503</v>
      </c>
      <c r="D104" s="46" t="s">
        <v>507</v>
      </c>
      <c r="E104" s="46" t="s">
        <v>508</v>
      </c>
      <c r="F104" s="38"/>
      <c r="G104" s="38"/>
      <c r="H104" s="38"/>
      <c r="I104" s="47" t="s">
        <v>509</v>
      </c>
      <c r="J104" s="48" t="s">
        <v>510</v>
      </c>
      <c r="K104" s="41"/>
      <c r="L104" s="55" t="s">
        <v>49</v>
      </c>
      <c r="M104" s="43" t="s">
        <v>50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34" t="str">
        <f t="shared" si="0"/>
        <v>DURAN_Nicolas</v>
      </c>
      <c r="C105" s="50" t="s">
        <v>511</v>
      </c>
      <c r="D105" s="51" t="s">
        <v>184</v>
      </c>
      <c r="E105" s="45" t="s">
        <v>512</v>
      </c>
      <c r="F105" s="52"/>
      <c r="G105" s="52"/>
      <c r="H105" s="52"/>
      <c r="I105" s="53" t="s">
        <v>513</v>
      </c>
      <c r="J105" s="65" t="s">
        <v>514</v>
      </c>
      <c r="K105" s="41" t="str">
        <f t="shared" ref="K105:K117" si="10">IF(ISBLANK(B105),"",LOWER(D105)&amp;"."&amp;LOWER(C105)&amp;"@cjd.net")</f>
        <v>nicolas.duran@cjd.net</v>
      </c>
      <c r="L105" s="54" t="s">
        <v>62</v>
      </c>
      <c r="M105" s="43" t="s">
        <v>50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34" t="str">
        <f t="shared" si="0"/>
        <v>DURAND_Lionel</v>
      </c>
      <c r="C106" s="50" t="s">
        <v>515</v>
      </c>
      <c r="D106" s="51" t="s">
        <v>163</v>
      </c>
      <c r="E106" s="45" t="s">
        <v>516</v>
      </c>
      <c r="F106" s="52"/>
      <c r="G106" s="52"/>
      <c r="H106" s="52"/>
      <c r="I106" s="53" t="s">
        <v>517</v>
      </c>
      <c r="J106" s="65" t="s">
        <v>518</v>
      </c>
      <c r="K106" s="41" t="str">
        <f t="shared" si="10"/>
        <v>lionel.durand@cjd.net</v>
      </c>
      <c r="L106" s="54" t="s">
        <v>73</v>
      </c>
      <c r="M106" s="43" t="s">
        <v>50</v>
      </c>
    </row>
    <row r="107" spans="1:26" ht="15.75" customHeight="1">
      <c r="A107" s="1"/>
      <c r="B107" s="34" t="str">
        <f t="shared" si="0"/>
        <v>DUTHILLEUL_Antoine</v>
      </c>
      <c r="C107" s="50" t="s">
        <v>519</v>
      </c>
      <c r="D107" s="51" t="s">
        <v>520</v>
      </c>
      <c r="E107" s="45" t="s">
        <v>521</v>
      </c>
      <c r="F107" s="52"/>
      <c r="G107" s="52"/>
      <c r="H107" s="52"/>
      <c r="I107" s="53" t="s">
        <v>522</v>
      </c>
      <c r="J107" s="65" t="s">
        <v>523</v>
      </c>
      <c r="K107" s="41" t="str">
        <f t="shared" si="10"/>
        <v>antoine.duthilleul@cjd.net</v>
      </c>
      <c r="L107" s="54" t="s">
        <v>49</v>
      </c>
      <c r="M107" s="43" t="s">
        <v>50</v>
      </c>
    </row>
    <row r="108" spans="1:26" ht="15.75" customHeight="1">
      <c r="A108" s="1"/>
      <c r="B108" s="34" t="str">
        <f t="shared" si="0"/>
        <v>ELIES_Amélie</v>
      </c>
      <c r="C108" s="50" t="s">
        <v>524</v>
      </c>
      <c r="D108" s="45" t="s">
        <v>525</v>
      </c>
      <c r="E108" s="45" t="s">
        <v>526</v>
      </c>
      <c r="F108" s="38"/>
      <c r="G108" s="38"/>
      <c r="H108" s="38"/>
      <c r="I108" s="63" t="s">
        <v>527</v>
      </c>
      <c r="J108" s="48" t="s">
        <v>528</v>
      </c>
      <c r="K108" s="41" t="str">
        <f t="shared" si="10"/>
        <v>amélie.elies@cjd.net</v>
      </c>
      <c r="L108" s="49" t="s">
        <v>49</v>
      </c>
      <c r="M108" s="43" t="s">
        <v>50</v>
      </c>
    </row>
    <row r="109" spans="1:26" ht="15.75" customHeight="1">
      <c r="A109" s="1"/>
      <c r="B109" s="34" t="str">
        <f t="shared" si="0"/>
        <v>ELOUARD_Thierry</v>
      </c>
      <c r="C109" s="44" t="s">
        <v>529</v>
      </c>
      <c r="D109" s="46" t="s">
        <v>286</v>
      </c>
      <c r="E109" s="45" t="s">
        <v>530</v>
      </c>
      <c r="F109" s="52"/>
      <c r="G109" s="52"/>
      <c r="H109" s="52"/>
      <c r="I109" s="47" t="s">
        <v>531</v>
      </c>
      <c r="J109" s="48" t="s">
        <v>532</v>
      </c>
      <c r="K109" s="41" t="str">
        <f t="shared" si="10"/>
        <v>thierry.elouard@cjd.net</v>
      </c>
      <c r="L109" s="49" t="s">
        <v>49</v>
      </c>
      <c r="M109" s="43" t="s">
        <v>50</v>
      </c>
    </row>
    <row r="110" spans="1:26" ht="15.75" customHeight="1">
      <c r="A110" s="1"/>
      <c r="B110" s="34" t="str">
        <f t="shared" si="0"/>
        <v>ETCHETO_Guy</v>
      </c>
      <c r="C110" s="44" t="s">
        <v>533</v>
      </c>
      <c r="D110" s="46" t="s">
        <v>534</v>
      </c>
      <c r="E110" s="45" t="s">
        <v>535</v>
      </c>
      <c r="F110" s="52"/>
      <c r="G110" s="52"/>
      <c r="H110" s="52"/>
      <c r="I110" s="47" t="s">
        <v>536</v>
      </c>
      <c r="J110" s="48" t="s">
        <v>537</v>
      </c>
      <c r="K110" s="41" t="str">
        <f t="shared" si="10"/>
        <v>guy.etcheto@cjd.net</v>
      </c>
      <c r="L110" s="49" t="s">
        <v>49</v>
      </c>
      <c r="M110" s="43" t="s">
        <v>50</v>
      </c>
    </row>
    <row r="111" spans="1:26" ht="15.75" customHeight="1">
      <c r="A111" s="1"/>
      <c r="B111" s="34" t="str">
        <f t="shared" si="0"/>
        <v>FAURY_Jean Eric</v>
      </c>
      <c r="C111" s="57" t="s">
        <v>538</v>
      </c>
      <c r="D111" s="58" t="s">
        <v>539</v>
      </c>
      <c r="E111" s="46" t="s">
        <v>540</v>
      </c>
      <c r="F111" s="38"/>
      <c r="G111" s="38"/>
      <c r="H111" s="38"/>
      <c r="I111" s="59" t="s">
        <v>541</v>
      </c>
      <c r="J111" s="48" t="s">
        <v>542</v>
      </c>
      <c r="K111" s="41" t="str">
        <f t="shared" si="10"/>
        <v>jean eric.faury@cjd.net</v>
      </c>
      <c r="L111" s="61" t="s">
        <v>56</v>
      </c>
      <c r="M111" s="43" t="s">
        <v>50</v>
      </c>
    </row>
    <row r="112" spans="1:26" ht="15.75" customHeight="1">
      <c r="A112" s="1"/>
      <c r="B112" s="34" t="str">
        <f t="shared" si="0"/>
        <v>FAVARD_Nicolas</v>
      </c>
      <c r="C112" s="50" t="s">
        <v>543</v>
      </c>
      <c r="D112" s="45" t="s">
        <v>184</v>
      </c>
      <c r="E112" s="45" t="s">
        <v>544</v>
      </c>
      <c r="F112" s="38"/>
      <c r="G112" s="38"/>
      <c r="H112" s="38"/>
      <c r="I112" s="63" t="s">
        <v>545</v>
      </c>
      <c r="J112" s="48" t="s">
        <v>546</v>
      </c>
      <c r="K112" s="41" t="str">
        <f t="shared" si="10"/>
        <v>nicolas.favard@cjd.net</v>
      </c>
      <c r="L112" s="49" t="s">
        <v>79</v>
      </c>
      <c r="M112" s="43" t="s">
        <v>50</v>
      </c>
    </row>
    <row r="113" spans="1:13" ht="15.75" customHeight="1">
      <c r="A113" s="1"/>
      <c r="B113" s="34" t="str">
        <f t="shared" si="0"/>
        <v>FAVRELIERE_Pierre Antoine</v>
      </c>
      <c r="C113" s="44" t="s">
        <v>547</v>
      </c>
      <c r="D113" s="46" t="s">
        <v>548</v>
      </c>
      <c r="E113" s="46" t="s">
        <v>549</v>
      </c>
      <c r="F113" s="38"/>
      <c r="G113" s="38"/>
      <c r="H113" s="38"/>
      <c r="I113" s="47" t="s">
        <v>550</v>
      </c>
      <c r="J113" s="48" t="s">
        <v>551</v>
      </c>
      <c r="K113" s="41" t="str">
        <f t="shared" si="10"/>
        <v>pierre antoine.favreliere@cjd.net</v>
      </c>
      <c r="L113" s="55" t="s">
        <v>56</v>
      </c>
      <c r="M113" s="43" t="s">
        <v>50</v>
      </c>
    </row>
    <row r="114" spans="1:13" ht="15.75" customHeight="1">
      <c r="A114" s="1"/>
      <c r="B114" s="34" t="str">
        <f t="shared" si="0"/>
        <v>FERREC_Michaël</v>
      </c>
      <c r="C114" s="44" t="s">
        <v>552</v>
      </c>
      <c r="D114" s="46" t="s">
        <v>96</v>
      </c>
      <c r="E114" s="45" t="s">
        <v>553</v>
      </c>
      <c r="F114" s="52"/>
      <c r="G114" s="52"/>
      <c r="H114" s="52"/>
      <c r="I114" s="47" t="s">
        <v>554</v>
      </c>
      <c r="J114" s="48" t="s">
        <v>555</v>
      </c>
      <c r="K114" s="41" t="str">
        <f t="shared" si="10"/>
        <v>michaël.ferrec@cjd.net</v>
      </c>
      <c r="L114" s="49" t="s">
        <v>49</v>
      </c>
      <c r="M114" s="43" t="s">
        <v>50</v>
      </c>
    </row>
    <row r="115" spans="1:13" ht="15.75" customHeight="1">
      <c r="A115" s="1"/>
      <c r="B115" s="34" t="str">
        <f t="shared" si="0"/>
        <v>FOUCHER_Alexandre</v>
      </c>
      <c r="C115" s="50" t="s">
        <v>556</v>
      </c>
      <c r="D115" s="51" t="s">
        <v>557</v>
      </c>
      <c r="E115" s="45" t="s">
        <v>558</v>
      </c>
      <c r="F115" s="52"/>
      <c r="G115" s="52"/>
      <c r="H115" s="52"/>
      <c r="I115" s="53" t="s">
        <v>559</v>
      </c>
      <c r="J115" s="65" t="s">
        <v>560</v>
      </c>
      <c r="K115" s="41" t="str">
        <f t="shared" si="10"/>
        <v>alexandre.foucher@cjd.net</v>
      </c>
      <c r="L115" s="54" t="s">
        <v>49</v>
      </c>
      <c r="M115" s="43" t="s">
        <v>50</v>
      </c>
    </row>
    <row r="116" spans="1:13" ht="15.75" customHeight="1">
      <c r="A116" s="1"/>
      <c r="B116" s="34" t="str">
        <f t="shared" si="0"/>
        <v>FOUGERAT_Fanny</v>
      </c>
      <c r="C116" s="44" t="s">
        <v>561</v>
      </c>
      <c r="D116" s="58" t="s">
        <v>562</v>
      </c>
      <c r="E116" s="46" t="s">
        <v>563</v>
      </c>
      <c r="F116" s="38"/>
      <c r="G116" s="38"/>
      <c r="H116" s="38"/>
      <c r="I116" s="59" t="s">
        <v>564</v>
      </c>
      <c r="J116" s="48" t="s">
        <v>565</v>
      </c>
      <c r="K116" s="41" t="str">
        <f t="shared" si="10"/>
        <v>fanny.fougerat@cjd.net</v>
      </c>
      <c r="L116" s="54" t="s">
        <v>73</v>
      </c>
      <c r="M116" s="43" t="s">
        <v>50</v>
      </c>
    </row>
    <row r="117" spans="1:13" ht="15.75" customHeight="1">
      <c r="A117" s="1"/>
      <c r="B117" s="34" t="str">
        <f t="shared" si="0"/>
        <v>FOUILLEUL_Benoit</v>
      </c>
      <c r="C117" s="44" t="s">
        <v>566</v>
      </c>
      <c r="D117" s="46" t="s">
        <v>567</v>
      </c>
      <c r="E117" s="46" t="s">
        <v>568</v>
      </c>
      <c r="F117" s="38"/>
      <c r="G117" s="38"/>
      <c r="H117" s="38"/>
      <c r="I117" s="47" t="s">
        <v>569</v>
      </c>
      <c r="J117" s="48" t="s">
        <v>570</v>
      </c>
      <c r="K117" s="41" t="str">
        <f t="shared" si="10"/>
        <v>benoit.fouilleul@cjd.net</v>
      </c>
      <c r="L117" s="55" t="s">
        <v>49</v>
      </c>
      <c r="M117" s="43" t="s">
        <v>50</v>
      </c>
    </row>
    <row r="118" spans="1:13" ht="15.75" customHeight="1">
      <c r="A118" s="1"/>
      <c r="B118" s="34" t="str">
        <f t="shared" si="0"/>
        <v>FOURCADE_Adeline</v>
      </c>
      <c r="C118" s="44" t="s">
        <v>571</v>
      </c>
      <c r="D118" s="46" t="s">
        <v>572</v>
      </c>
      <c r="E118" s="46" t="s">
        <v>573</v>
      </c>
      <c r="F118" s="38"/>
      <c r="G118" s="38"/>
      <c r="H118" s="38"/>
      <c r="I118" s="47" t="s">
        <v>574</v>
      </c>
      <c r="J118" s="48" t="s">
        <v>575</v>
      </c>
      <c r="K118" s="41"/>
      <c r="L118" s="55" t="s">
        <v>73</v>
      </c>
      <c r="M118" s="43" t="s">
        <v>50</v>
      </c>
    </row>
    <row r="119" spans="1:13" ht="15.75" customHeight="1">
      <c r="A119" s="1"/>
      <c r="B119" s="34" t="str">
        <f t="shared" si="0"/>
        <v>FRUMHOLTZ_Julien</v>
      </c>
      <c r="C119" s="57" t="s">
        <v>576</v>
      </c>
      <c r="D119" s="58" t="s">
        <v>267</v>
      </c>
      <c r="E119" s="68" t="s">
        <v>577</v>
      </c>
      <c r="F119" s="38"/>
      <c r="G119" s="38"/>
      <c r="H119" s="38"/>
      <c r="I119" s="59" t="s">
        <v>578</v>
      </c>
      <c r="J119" s="60" t="s">
        <v>579</v>
      </c>
      <c r="K119" s="41" t="str">
        <f t="shared" ref="K119:K123" si="11">IF(ISBLANK(B119),"",LOWER(D119)&amp;"."&amp;LOWER(C119)&amp;"@cjd.net")</f>
        <v>julien.frumholtz@cjd.net</v>
      </c>
      <c r="L119" s="61" t="s">
        <v>62</v>
      </c>
      <c r="M119" s="43" t="s">
        <v>50</v>
      </c>
    </row>
    <row r="120" spans="1:13" ht="15.75" customHeight="1">
      <c r="A120" s="1"/>
      <c r="B120" s="34" t="str">
        <f t="shared" si="0"/>
        <v>GALETOU_VINCENT</v>
      </c>
      <c r="C120" s="50" t="s">
        <v>580</v>
      </c>
      <c r="D120" s="51" t="s">
        <v>581</v>
      </c>
      <c r="E120" s="45" t="s">
        <v>582</v>
      </c>
      <c r="F120" s="52"/>
      <c r="G120" s="52"/>
      <c r="H120" s="52"/>
      <c r="I120" s="53">
        <v>632958488</v>
      </c>
      <c r="J120" s="65" t="s">
        <v>583</v>
      </c>
      <c r="K120" s="41" t="str">
        <f t="shared" si="11"/>
        <v>vincent.galetou@cjd.net</v>
      </c>
      <c r="L120" s="54" t="s">
        <v>56</v>
      </c>
      <c r="M120" s="43" t="s">
        <v>50</v>
      </c>
    </row>
    <row r="121" spans="1:13" ht="15.75" customHeight="1">
      <c r="A121" s="1"/>
      <c r="B121" s="34" t="str">
        <f t="shared" si="0"/>
        <v>GARCIN_Anthony</v>
      </c>
      <c r="C121" s="57" t="s">
        <v>584</v>
      </c>
      <c r="D121" s="58" t="s">
        <v>101</v>
      </c>
      <c r="E121" s="46" t="s">
        <v>585</v>
      </c>
      <c r="F121" s="38"/>
      <c r="G121" s="38"/>
      <c r="H121" s="38"/>
      <c r="I121" s="59" t="s">
        <v>586</v>
      </c>
      <c r="J121" s="60" t="s">
        <v>587</v>
      </c>
      <c r="K121" s="41" t="str">
        <f t="shared" si="11"/>
        <v>anthony.garcin@cjd.net</v>
      </c>
      <c r="L121" s="61" t="s">
        <v>56</v>
      </c>
      <c r="M121" s="43" t="s">
        <v>50</v>
      </c>
    </row>
    <row r="122" spans="1:13" ht="15.75" customHeight="1">
      <c r="A122" s="1"/>
      <c r="B122" s="34" t="str">
        <f t="shared" si="0"/>
        <v>GARNAUD_Antoine</v>
      </c>
      <c r="C122" s="57" t="s">
        <v>588</v>
      </c>
      <c r="D122" s="58" t="s">
        <v>520</v>
      </c>
      <c r="E122" s="46" t="s">
        <v>589</v>
      </c>
      <c r="F122" s="38"/>
      <c r="G122" s="38"/>
      <c r="H122" s="38"/>
      <c r="I122" s="59" t="s">
        <v>590</v>
      </c>
      <c r="J122" s="48" t="s">
        <v>591</v>
      </c>
      <c r="K122" s="41" t="str">
        <f t="shared" si="11"/>
        <v>antoine.garnaud@cjd.net</v>
      </c>
      <c r="L122" s="61" t="s">
        <v>56</v>
      </c>
      <c r="M122" s="43" t="s">
        <v>50</v>
      </c>
    </row>
    <row r="123" spans="1:13" ht="15.75" customHeight="1">
      <c r="A123" s="1"/>
      <c r="B123" s="34" t="str">
        <f t="shared" si="0"/>
        <v>GAUTIER_Julien</v>
      </c>
      <c r="C123" s="57" t="s">
        <v>592</v>
      </c>
      <c r="D123" s="58" t="s">
        <v>267</v>
      </c>
      <c r="E123" s="46" t="s">
        <v>593</v>
      </c>
      <c r="F123" s="38"/>
      <c r="G123" s="38"/>
      <c r="H123" s="38"/>
      <c r="I123" s="59" t="s">
        <v>594</v>
      </c>
      <c r="J123" s="60" t="s">
        <v>595</v>
      </c>
      <c r="K123" s="41" t="str">
        <f t="shared" si="11"/>
        <v>julien.gautier@cjd.net</v>
      </c>
      <c r="L123" s="61" t="s">
        <v>56</v>
      </c>
      <c r="M123" s="43" t="s">
        <v>50</v>
      </c>
    </row>
    <row r="124" spans="1:13" ht="15.75" customHeight="1">
      <c r="A124" s="1"/>
      <c r="B124" s="34" t="str">
        <f t="shared" si="0"/>
        <v>GAUVRIT_Béatrice</v>
      </c>
      <c r="C124" s="44" t="s">
        <v>596</v>
      </c>
      <c r="D124" s="46" t="s">
        <v>597</v>
      </c>
      <c r="E124" s="46" t="s">
        <v>598</v>
      </c>
      <c r="F124" s="38"/>
      <c r="G124" s="38"/>
      <c r="H124" s="38"/>
      <c r="I124" s="47" t="s">
        <v>599</v>
      </c>
      <c r="J124" s="48" t="s">
        <v>600</v>
      </c>
      <c r="K124" s="41"/>
      <c r="L124" s="55" t="s">
        <v>56</v>
      </c>
      <c r="M124" s="43" t="s">
        <v>50</v>
      </c>
    </row>
    <row r="125" spans="1:13" ht="15.75" customHeight="1">
      <c r="A125" s="1"/>
      <c r="B125" s="34" t="str">
        <f t="shared" si="0"/>
        <v>GENDRE_Maryline</v>
      </c>
      <c r="C125" s="44" t="s">
        <v>601</v>
      </c>
      <c r="D125" s="46" t="s">
        <v>602</v>
      </c>
      <c r="E125" s="46" t="s">
        <v>603</v>
      </c>
      <c r="F125" s="38"/>
      <c r="G125" s="38"/>
      <c r="H125" s="38"/>
      <c r="I125" s="47" t="s">
        <v>604</v>
      </c>
      <c r="J125" s="48" t="s">
        <v>605</v>
      </c>
      <c r="K125" s="41"/>
      <c r="L125" s="55" t="s">
        <v>49</v>
      </c>
      <c r="M125" s="43" t="s">
        <v>50</v>
      </c>
    </row>
    <row r="126" spans="1:13" ht="15.75" customHeight="1">
      <c r="A126" s="1"/>
      <c r="B126" s="34" t="str">
        <f t="shared" si="0"/>
        <v>GENTY_Céline</v>
      </c>
      <c r="C126" s="44" t="s">
        <v>606</v>
      </c>
      <c r="D126" s="45" t="s">
        <v>469</v>
      </c>
      <c r="E126" s="46" t="s">
        <v>607</v>
      </c>
      <c r="F126" s="38"/>
      <c r="G126" s="38"/>
      <c r="H126" s="38"/>
      <c r="I126" s="47" t="s">
        <v>608</v>
      </c>
      <c r="J126" s="48" t="s">
        <v>609</v>
      </c>
      <c r="K126" s="41" t="str">
        <f t="shared" ref="K126:K132" si="12">IF(ISBLANK(B126),"",LOWER(D126)&amp;"."&amp;LOWER(C126)&amp;"@cjd.net")</f>
        <v>céline.genty@cjd.net</v>
      </c>
      <c r="L126" s="49" t="s">
        <v>56</v>
      </c>
      <c r="M126" s="43" t="s">
        <v>50</v>
      </c>
    </row>
    <row r="127" spans="1:13" ht="15.75" customHeight="1">
      <c r="A127" s="1"/>
      <c r="B127" s="34" t="str">
        <f t="shared" si="0"/>
        <v>GERAL_Jean -Manuel</v>
      </c>
      <c r="C127" s="44" t="s">
        <v>610</v>
      </c>
      <c r="D127" s="46" t="s">
        <v>611</v>
      </c>
      <c r="E127" s="45" t="s">
        <v>612</v>
      </c>
      <c r="F127" s="52"/>
      <c r="G127" s="52"/>
      <c r="H127" s="52"/>
      <c r="I127" s="47" t="s">
        <v>613</v>
      </c>
      <c r="J127" s="48" t="s">
        <v>614</v>
      </c>
      <c r="K127" s="41" t="str">
        <f t="shared" si="12"/>
        <v>jean -manuel.geral@cjd.net</v>
      </c>
      <c r="L127" s="49" t="s">
        <v>62</v>
      </c>
      <c r="M127" s="43" t="s">
        <v>50</v>
      </c>
    </row>
    <row r="128" spans="1:13" ht="15.75" customHeight="1">
      <c r="A128" s="1"/>
      <c r="B128" s="34" t="str">
        <f t="shared" si="0"/>
        <v>GIRAULT_Sylvain</v>
      </c>
      <c r="C128" s="44" t="s">
        <v>615</v>
      </c>
      <c r="D128" s="45" t="s">
        <v>616</v>
      </c>
      <c r="E128" s="46" t="s">
        <v>617</v>
      </c>
      <c r="F128" s="38"/>
      <c r="G128" s="38"/>
      <c r="H128" s="38"/>
      <c r="I128" s="47" t="s">
        <v>618</v>
      </c>
      <c r="J128" s="48" t="s">
        <v>619</v>
      </c>
      <c r="K128" s="41" t="str">
        <f t="shared" si="12"/>
        <v>sylvain.girault@cjd.net</v>
      </c>
      <c r="L128" s="49" t="s">
        <v>49</v>
      </c>
      <c r="M128" s="43" t="s">
        <v>50</v>
      </c>
    </row>
    <row r="129" spans="1:13" ht="15.75" customHeight="1">
      <c r="A129" s="1"/>
      <c r="B129" s="34" t="str">
        <f t="shared" si="0"/>
        <v>GLEMET_Annabelle</v>
      </c>
      <c r="C129" s="44" t="s">
        <v>620</v>
      </c>
      <c r="D129" s="46" t="s">
        <v>621</v>
      </c>
      <c r="E129" s="45" t="s">
        <v>622</v>
      </c>
      <c r="F129" s="52"/>
      <c r="G129" s="52"/>
      <c r="H129" s="52"/>
      <c r="I129" s="47" t="s">
        <v>623</v>
      </c>
      <c r="J129" s="48" t="s">
        <v>624</v>
      </c>
      <c r="K129" s="41" t="str">
        <f t="shared" si="12"/>
        <v>annabelle.glemet@cjd.net</v>
      </c>
      <c r="L129" s="49" t="s">
        <v>56</v>
      </c>
      <c r="M129" s="43" t="s">
        <v>50</v>
      </c>
    </row>
    <row r="130" spans="1:13" ht="15.75" customHeight="1">
      <c r="A130" s="1"/>
      <c r="B130" s="34" t="str">
        <f t="shared" si="0"/>
        <v>GODET_Christophe</v>
      </c>
      <c r="C130" s="44" t="s">
        <v>625</v>
      </c>
      <c r="D130" s="45" t="s">
        <v>237</v>
      </c>
      <c r="E130" s="46" t="s">
        <v>626</v>
      </c>
      <c r="F130" s="38"/>
      <c r="G130" s="38"/>
      <c r="H130" s="38"/>
      <c r="I130" s="47" t="s">
        <v>627</v>
      </c>
      <c r="J130" s="48" t="s">
        <v>628</v>
      </c>
      <c r="K130" s="41" t="str">
        <f t="shared" si="12"/>
        <v>christophe.godet@cjd.net</v>
      </c>
      <c r="L130" s="49" t="s">
        <v>73</v>
      </c>
      <c r="M130" s="43" t="s">
        <v>50</v>
      </c>
    </row>
    <row r="131" spans="1:13" ht="15.75" customHeight="1">
      <c r="A131" s="1"/>
      <c r="B131" s="34" t="str">
        <f t="shared" si="0"/>
        <v>GOUJON_Yvan</v>
      </c>
      <c r="C131" s="57" t="s">
        <v>629</v>
      </c>
      <c r="D131" s="58" t="s">
        <v>630</v>
      </c>
      <c r="E131" s="68" t="s">
        <v>631</v>
      </c>
      <c r="F131" s="38"/>
      <c r="G131" s="38"/>
      <c r="H131" s="38"/>
      <c r="I131" s="59" t="s">
        <v>632</v>
      </c>
      <c r="J131" s="48" t="s">
        <v>633</v>
      </c>
      <c r="K131" s="41" t="str">
        <f t="shared" si="12"/>
        <v>yvan.goujon@cjd.net</v>
      </c>
      <c r="L131" s="61" t="s">
        <v>73</v>
      </c>
      <c r="M131" s="43" t="s">
        <v>50</v>
      </c>
    </row>
    <row r="132" spans="1:13" ht="15.75" customHeight="1">
      <c r="A132" s="1"/>
      <c r="B132" s="34" t="str">
        <f t="shared" si="0"/>
        <v>GRANDET_Stéphane</v>
      </c>
      <c r="C132" s="50" t="s">
        <v>634</v>
      </c>
      <c r="D132" s="51" t="s">
        <v>635</v>
      </c>
      <c r="E132" s="45" t="s">
        <v>636</v>
      </c>
      <c r="F132" s="52"/>
      <c r="G132" s="52"/>
      <c r="H132" s="52"/>
      <c r="I132" s="53" t="s">
        <v>637</v>
      </c>
      <c r="J132" s="66" t="s">
        <v>638</v>
      </c>
      <c r="K132" s="41" t="str">
        <f t="shared" si="12"/>
        <v>stéphane.grandet@cjd.net</v>
      </c>
      <c r="L132" s="54" t="s">
        <v>73</v>
      </c>
      <c r="M132" s="43" t="s">
        <v>50</v>
      </c>
    </row>
    <row r="133" spans="1:13" ht="15.75" customHeight="1">
      <c r="A133" s="1"/>
      <c r="B133" s="34" t="str">
        <f t="shared" si="0"/>
        <v>GRATEAU_Vincent</v>
      </c>
      <c r="C133" s="44" t="s">
        <v>639</v>
      </c>
      <c r="D133" s="46" t="s">
        <v>640</v>
      </c>
      <c r="E133" s="46" t="s">
        <v>641</v>
      </c>
      <c r="F133" s="38"/>
      <c r="G133" s="38"/>
      <c r="H133" s="38"/>
      <c r="I133" s="47" t="s">
        <v>642</v>
      </c>
      <c r="J133" s="48" t="s">
        <v>643</v>
      </c>
      <c r="K133" s="41"/>
      <c r="L133" s="55" t="s">
        <v>49</v>
      </c>
      <c r="M133" s="43" t="s">
        <v>50</v>
      </c>
    </row>
    <row r="134" spans="1:13" ht="15.75" customHeight="1">
      <c r="A134" s="1"/>
      <c r="B134" s="34" t="str">
        <f t="shared" si="0"/>
        <v>GUEPIN_Jean</v>
      </c>
      <c r="C134" s="57" t="s">
        <v>644</v>
      </c>
      <c r="D134" s="58" t="s">
        <v>645</v>
      </c>
      <c r="E134" s="46" t="s">
        <v>646</v>
      </c>
      <c r="F134" s="38"/>
      <c r="G134" s="38"/>
      <c r="H134" s="38"/>
      <c r="I134" s="59" t="s">
        <v>647</v>
      </c>
      <c r="J134" s="60" t="s">
        <v>648</v>
      </c>
      <c r="K134" s="41" t="str">
        <f t="shared" ref="K134:K135" si="13">IF(ISBLANK(B134),"",LOWER(D134)&amp;"."&amp;LOWER(C134)&amp;"@cjd.net")</f>
        <v>jean.guepin@cjd.net</v>
      </c>
      <c r="L134" s="61" t="s">
        <v>49</v>
      </c>
      <c r="M134" s="43" t="s">
        <v>50</v>
      </c>
    </row>
    <row r="135" spans="1:13" ht="15.75" customHeight="1">
      <c r="A135" s="1"/>
      <c r="B135" s="34" t="str">
        <f t="shared" si="0"/>
        <v>GUERIN_Renaud</v>
      </c>
      <c r="C135" s="44" t="s">
        <v>649</v>
      </c>
      <c r="D135" s="46" t="s">
        <v>650</v>
      </c>
      <c r="E135" s="46" t="s">
        <v>651</v>
      </c>
      <c r="F135" s="38"/>
      <c r="G135" s="38"/>
      <c r="H135" s="38"/>
      <c r="I135" s="47" t="s">
        <v>652</v>
      </c>
      <c r="J135" s="48" t="s">
        <v>653</v>
      </c>
      <c r="K135" s="41" t="str">
        <f t="shared" si="13"/>
        <v>renaud.guerin@cjd.net</v>
      </c>
      <c r="L135" s="55" t="s">
        <v>79</v>
      </c>
      <c r="M135" s="43" t="s">
        <v>50</v>
      </c>
    </row>
    <row r="136" spans="1:13" ht="15.75" customHeight="1">
      <c r="A136" s="1"/>
      <c r="B136" s="34" t="str">
        <f t="shared" si="0"/>
        <v>GUILBERT_Ludovic</v>
      </c>
      <c r="C136" s="44" t="s">
        <v>654</v>
      </c>
      <c r="D136" s="46" t="s">
        <v>167</v>
      </c>
      <c r="E136" s="46" t="s">
        <v>655</v>
      </c>
      <c r="F136" s="38"/>
      <c r="G136" s="38"/>
      <c r="H136" s="38"/>
      <c r="I136" s="47" t="s">
        <v>656</v>
      </c>
      <c r="J136" s="48" t="s">
        <v>657</v>
      </c>
      <c r="K136" s="41"/>
      <c r="L136" s="55" t="s">
        <v>49</v>
      </c>
      <c r="M136" s="43" t="s">
        <v>50</v>
      </c>
    </row>
    <row r="137" spans="1:13" ht="15.75" customHeight="1">
      <c r="A137" s="1"/>
      <c r="B137" s="34" t="str">
        <f t="shared" si="0"/>
        <v>GUILLEMET_Christophe</v>
      </c>
      <c r="C137" s="57" t="s">
        <v>658</v>
      </c>
      <c r="D137" s="58" t="s">
        <v>237</v>
      </c>
      <c r="E137" s="46" t="s">
        <v>659</v>
      </c>
      <c r="F137" s="38"/>
      <c r="G137" s="38"/>
      <c r="H137" s="38"/>
      <c r="I137" s="59" t="s">
        <v>660</v>
      </c>
      <c r="J137" s="69" t="s">
        <v>661</v>
      </c>
      <c r="K137" s="41" t="str">
        <f t="shared" ref="K137:K142" si="14">IF(ISBLANK(B137),"",LOWER(D137)&amp;"."&amp;LOWER(C137)&amp;"@cjd.net")</f>
        <v>christophe.guillemet@cjd.net</v>
      </c>
      <c r="L137" s="61" t="s">
        <v>73</v>
      </c>
      <c r="M137" s="43" t="s">
        <v>50</v>
      </c>
    </row>
    <row r="138" spans="1:13" ht="15.75" customHeight="1">
      <c r="A138" s="1"/>
      <c r="B138" s="34" t="str">
        <f t="shared" si="0"/>
        <v>GUILMEAU_Cyril</v>
      </c>
      <c r="C138" s="50" t="s">
        <v>662</v>
      </c>
      <c r="D138" s="51" t="s">
        <v>663</v>
      </c>
      <c r="E138" s="45" t="s">
        <v>664</v>
      </c>
      <c r="F138" s="52"/>
      <c r="G138" s="52"/>
      <c r="H138" s="52"/>
      <c r="I138" s="53" t="s">
        <v>665</v>
      </c>
      <c r="J138" s="65" t="s">
        <v>666</v>
      </c>
      <c r="K138" s="41" t="str">
        <f t="shared" si="14"/>
        <v>cyril.guilmeau@cjd.net</v>
      </c>
      <c r="L138" s="54" t="s">
        <v>79</v>
      </c>
      <c r="M138" s="43" t="s">
        <v>50</v>
      </c>
    </row>
    <row r="139" spans="1:13" ht="15.75" customHeight="1">
      <c r="A139" s="1"/>
      <c r="B139" s="34" t="str">
        <f t="shared" si="0"/>
        <v>GUYOT_Antoine</v>
      </c>
      <c r="C139" s="50" t="s">
        <v>667</v>
      </c>
      <c r="D139" s="51" t="s">
        <v>520</v>
      </c>
      <c r="E139" s="45" t="s">
        <v>668</v>
      </c>
      <c r="F139" s="52"/>
      <c r="G139" s="52"/>
      <c r="H139" s="52"/>
      <c r="I139" s="53" t="s">
        <v>669</v>
      </c>
      <c r="J139" s="65" t="s">
        <v>670</v>
      </c>
      <c r="K139" s="41" t="str">
        <f t="shared" si="14"/>
        <v>antoine.guyot@cjd.net</v>
      </c>
      <c r="L139" s="54" t="s">
        <v>62</v>
      </c>
      <c r="M139" s="43" t="s">
        <v>50</v>
      </c>
    </row>
    <row r="140" spans="1:13" ht="15.75" customHeight="1">
      <c r="A140" s="1"/>
      <c r="B140" s="34" t="str">
        <f t="shared" si="0"/>
        <v>HAMOIR_Vianney</v>
      </c>
      <c r="C140" s="50" t="s">
        <v>671</v>
      </c>
      <c r="D140" s="45" t="s">
        <v>672</v>
      </c>
      <c r="E140" s="45" t="s">
        <v>673</v>
      </c>
      <c r="F140" s="38"/>
      <c r="G140" s="38"/>
      <c r="H140" s="38"/>
      <c r="I140" s="63" t="s">
        <v>674</v>
      </c>
      <c r="J140" s="48" t="s">
        <v>675</v>
      </c>
      <c r="K140" s="41" t="str">
        <f t="shared" si="14"/>
        <v>vianney.hamoir@cjd.net</v>
      </c>
      <c r="L140" s="49" t="s">
        <v>49</v>
      </c>
      <c r="M140" s="43" t="s">
        <v>50</v>
      </c>
    </row>
    <row r="141" spans="1:13" ht="15.75" customHeight="1">
      <c r="A141" s="1"/>
      <c r="B141" s="34" t="str">
        <f t="shared" si="0"/>
        <v>HAREL_Frédéric</v>
      </c>
      <c r="C141" s="44" t="s">
        <v>676</v>
      </c>
      <c r="D141" s="45" t="s">
        <v>312</v>
      </c>
      <c r="E141" s="46" t="s">
        <v>677</v>
      </c>
      <c r="F141" s="38"/>
      <c r="G141" s="38"/>
      <c r="H141" s="38"/>
      <c r="I141" s="47" t="s">
        <v>678</v>
      </c>
      <c r="J141" s="48" t="s">
        <v>679</v>
      </c>
      <c r="K141" s="41" t="str">
        <f t="shared" si="14"/>
        <v>frédéric.harel@cjd.net</v>
      </c>
      <c r="L141" s="49" t="s">
        <v>73</v>
      </c>
      <c r="M141" s="43" t="s">
        <v>50</v>
      </c>
    </row>
    <row r="142" spans="1:13" ht="15.75" customHeight="1">
      <c r="A142" s="1"/>
      <c r="B142" s="34" t="str">
        <f t="shared" si="0"/>
        <v>HERBINET_Anne - Hélène</v>
      </c>
      <c r="C142" s="44" t="s">
        <v>680</v>
      </c>
      <c r="D142" s="45" t="s">
        <v>681</v>
      </c>
      <c r="E142" s="46" t="s">
        <v>445</v>
      </c>
      <c r="F142" s="38"/>
      <c r="G142" s="38"/>
      <c r="H142" s="38"/>
      <c r="I142" s="47" t="s">
        <v>682</v>
      </c>
      <c r="J142" s="48" t="s">
        <v>683</v>
      </c>
      <c r="K142" s="41" t="str">
        <f t="shared" si="14"/>
        <v>anne - hélène.herbinet@cjd.net</v>
      </c>
      <c r="L142" s="49" t="s">
        <v>62</v>
      </c>
      <c r="M142" s="43" t="s">
        <v>50</v>
      </c>
    </row>
    <row r="143" spans="1:13" ht="15.75" customHeight="1">
      <c r="A143" s="1"/>
      <c r="B143" s="34" t="str">
        <f t="shared" si="0"/>
        <v>HNATYSZYN_Benoît</v>
      </c>
      <c r="C143" s="44" t="s">
        <v>684</v>
      </c>
      <c r="D143" s="46" t="s">
        <v>685</v>
      </c>
      <c r="E143" s="46" t="s">
        <v>686</v>
      </c>
      <c r="F143" s="38"/>
      <c r="G143" s="38"/>
      <c r="H143" s="38"/>
      <c r="I143" s="47" t="s">
        <v>687</v>
      </c>
      <c r="J143" s="48" t="s">
        <v>688</v>
      </c>
      <c r="K143" s="41"/>
      <c r="L143" s="55" t="s">
        <v>73</v>
      </c>
      <c r="M143" s="43" t="s">
        <v>50</v>
      </c>
    </row>
    <row r="144" spans="1:13" ht="15.75" customHeight="1">
      <c r="A144" s="1"/>
      <c r="B144" s="34" t="str">
        <f t="shared" si="0"/>
        <v>HOSTEING_William</v>
      </c>
      <c r="C144" s="57" t="s">
        <v>689</v>
      </c>
      <c r="D144" s="58" t="s">
        <v>232</v>
      </c>
      <c r="E144" s="46" t="s">
        <v>690</v>
      </c>
      <c r="F144" s="38"/>
      <c r="G144" s="38"/>
      <c r="H144" s="38"/>
      <c r="I144" s="59" t="s">
        <v>691</v>
      </c>
      <c r="J144" s="48" t="s">
        <v>692</v>
      </c>
      <c r="K144" s="41" t="str">
        <f t="shared" ref="K144:K148" si="15">IF(ISBLANK(B144),"",LOWER(D144)&amp;"."&amp;LOWER(C144)&amp;"@cjd.net")</f>
        <v>william.hosteing@cjd.net</v>
      </c>
      <c r="L144" s="61" t="s">
        <v>56</v>
      </c>
      <c r="M144" s="43" t="s">
        <v>50</v>
      </c>
    </row>
    <row r="145" spans="1:13" ht="15.75" customHeight="1">
      <c r="A145" s="1"/>
      <c r="B145" s="34" t="str">
        <f t="shared" si="0"/>
        <v>HUGUET_Davy</v>
      </c>
      <c r="C145" s="44" t="s">
        <v>693</v>
      </c>
      <c r="D145" s="45" t="s">
        <v>694</v>
      </c>
      <c r="E145" s="46" t="s">
        <v>695</v>
      </c>
      <c r="F145" s="38"/>
      <c r="G145" s="38"/>
      <c r="H145" s="38"/>
      <c r="I145" s="47" t="s">
        <v>696</v>
      </c>
      <c r="J145" s="48" t="s">
        <v>697</v>
      </c>
      <c r="K145" s="41" t="str">
        <f t="shared" si="15"/>
        <v>davy.huguet@cjd.net</v>
      </c>
      <c r="L145" s="49" t="s">
        <v>79</v>
      </c>
      <c r="M145" s="43" t="s">
        <v>50</v>
      </c>
    </row>
    <row r="146" spans="1:13" ht="15.75" customHeight="1">
      <c r="A146" s="1"/>
      <c r="B146" s="34" t="str">
        <f t="shared" si="0"/>
        <v>JEANNETTE_DAN</v>
      </c>
      <c r="C146" s="50" t="s">
        <v>698</v>
      </c>
      <c r="D146" s="45" t="s">
        <v>699</v>
      </c>
      <c r="E146" s="46" t="s">
        <v>700</v>
      </c>
      <c r="F146" s="38"/>
      <c r="G146" s="38"/>
      <c r="H146" s="38"/>
      <c r="I146" s="47">
        <v>666935010</v>
      </c>
      <c r="J146" s="48" t="s">
        <v>701</v>
      </c>
      <c r="K146" s="41" t="str">
        <f t="shared" si="15"/>
        <v>dan.jeannette@cjd.net</v>
      </c>
      <c r="L146" s="49" t="s">
        <v>56</v>
      </c>
      <c r="M146" s="43" t="s">
        <v>50</v>
      </c>
    </row>
    <row r="147" spans="1:13" ht="15.75" customHeight="1">
      <c r="A147" s="1"/>
      <c r="B147" s="34" t="str">
        <f t="shared" si="0"/>
        <v>JOLLY_Adrien</v>
      </c>
      <c r="C147" s="50" t="s">
        <v>702</v>
      </c>
      <c r="D147" s="51" t="s">
        <v>703</v>
      </c>
      <c r="E147" s="45" t="s">
        <v>704</v>
      </c>
      <c r="F147" s="52"/>
      <c r="G147" s="52"/>
      <c r="H147" s="52"/>
      <c r="I147" s="53" t="s">
        <v>705</v>
      </c>
      <c r="J147" s="65" t="s">
        <v>706</v>
      </c>
      <c r="K147" s="41" t="str">
        <f t="shared" si="15"/>
        <v>adrien.jolly@cjd.net</v>
      </c>
      <c r="L147" s="54" t="s">
        <v>73</v>
      </c>
      <c r="M147" s="43" t="s">
        <v>50</v>
      </c>
    </row>
    <row r="148" spans="1:13" ht="15.75" customHeight="1">
      <c r="A148" s="1"/>
      <c r="B148" s="34" t="str">
        <f t="shared" si="0"/>
        <v>KACOU_Stephanie</v>
      </c>
      <c r="C148" s="57" t="s">
        <v>707</v>
      </c>
      <c r="D148" s="58" t="s">
        <v>708</v>
      </c>
      <c r="E148" s="46" t="s">
        <v>709</v>
      </c>
      <c r="F148" s="38"/>
      <c r="G148" s="38"/>
      <c r="H148" s="38"/>
      <c r="I148" s="59" t="s">
        <v>710</v>
      </c>
      <c r="J148" s="60" t="s">
        <v>711</v>
      </c>
      <c r="K148" s="41" t="str">
        <f t="shared" si="15"/>
        <v>stephanie.kacou@cjd.net</v>
      </c>
      <c r="L148" s="61" t="s">
        <v>49</v>
      </c>
      <c r="M148" s="43" t="s">
        <v>50</v>
      </c>
    </row>
    <row r="149" spans="1:13" ht="15.75" customHeight="1">
      <c r="A149" s="1"/>
      <c r="B149" s="34" t="str">
        <f t="shared" si="0"/>
        <v>LABORDE_Arnaud</v>
      </c>
      <c r="C149" s="44" t="s">
        <v>712</v>
      </c>
      <c r="D149" s="46" t="s">
        <v>246</v>
      </c>
      <c r="E149" s="46" t="s">
        <v>713</v>
      </c>
      <c r="F149" s="38"/>
      <c r="G149" s="38"/>
      <c r="H149" s="38"/>
      <c r="I149" s="47" t="s">
        <v>714</v>
      </c>
      <c r="J149" s="48" t="s">
        <v>715</v>
      </c>
      <c r="K149" s="41"/>
      <c r="L149" s="55" t="s">
        <v>56</v>
      </c>
      <c r="M149" s="43" t="s">
        <v>50</v>
      </c>
    </row>
    <row r="150" spans="1:13" ht="15.75" customHeight="1">
      <c r="A150" s="1"/>
      <c r="B150" s="34" t="str">
        <f t="shared" si="0"/>
        <v>LAGUERRE_Sophie</v>
      </c>
      <c r="C150" s="44" t="s">
        <v>716</v>
      </c>
      <c r="D150" s="45" t="s">
        <v>409</v>
      </c>
      <c r="E150" s="46" t="s">
        <v>717</v>
      </c>
      <c r="F150" s="38"/>
      <c r="G150" s="38"/>
      <c r="H150" s="38"/>
      <c r="I150" s="47" t="s">
        <v>718</v>
      </c>
      <c r="J150" s="48" t="s">
        <v>719</v>
      </c>
      <c r="K150" s="41" t="str">
        <f t="shared" ref="K150:K175" si="16">IF(ISBLANK(B150),"",LOWER(D150)&amp;"."&amp;LOWER(C150)&amp;"@cjd.net")</f>
        <v>sophie.laguerre@cjd.net</v>
      </c>
      <c r="L150" s="49" t="s">
        <v>62</v>
      </c>
      <c r="M150" s="43" t="s">
        <v>50</v>
      </c>
    </row>
    <row r="151" spans="1:13" ht="15.75" customHeight="1">
      <c r="A151" s="1"/>
      <c r="B151" s="34" t="str">
        <f t="shared" si="0"/>
        <v>LALEU_VALENTIN</v>
      </c>
      <c r="C151" s="44" t="s">
        <v>720</v>
      </c>
      <c r="D151" s="46" t="s">
        <v>721</v>
      </c>
      <c r="E151" s="46" t="s">
        <v>722</v>
      </c>
      <c r="F151" s="38"/>
      <c r="G151" s="38"/>
      <c r="H151" s="38"/>
      <c r="I151" s="47">
        <v>670027166</v>
      </c>
      <c r="J151" s="64" t="s">
        <v>723</v>
      </c>
      <c r="K151" s="41" t="str">
        <f t="shared" si="16"/>
        <v>valentin.laleu@cjd.net</v>
      </c>
      <c r="L151" s="55" t="s">
        <v>49</v>
      </c>
      <c r="M151" s="43" t="s">
        <v>50</v>
      </c>
    </row>
    <row r="152" spans="1:13" ht="15.75" customHeight="1">
      <c r="A152" s="1"/>
      <c r="B152" s="34" t="str">
        <f t="shared" si="0"/>
        <v>LALUT_François</v>
      </c>
      <c r="C152" s="44" t="s">
        <v>724</v>
      </c>
      <c r="D152" s="46" t="s">
        <v>277</v>
      </c>
      <c r="E152" s="46" t="s">
        <v>725</v>
      </c>
      <c r="F152" s="38"/>
      <c r="G152" s="38"/>
      <c r="H152" s="38"/>
      <c r="I152" s="47" t="s">
        <v>726</v>
      </c>
      <c r="J152" s="64" t="s">
        <v>727</v>
      </c>
      <c r="K152" s="41" t="str">
        <f t="shared" si="16"/>
        <v>françois.lalut@cjd.net</v>
      </c>
      <c r="L152" s="55" t="s">
        <v>62</v>
      </c>
      <c r="M152" s="43" t="s">
        <v>50</v>
      </c>
    </row>
    <row r="153" spans="1:13" ht="15.75" customHeight="1">
      <c r="A153" s="1"/>
      <c r="B153" s="34" t="str">
        <f t="shared" si="0"/>
        <v>LAMAL_Jerome</v>
      </c>
      <c r="C153" s="44" t="s">
        <v>728</v>
      </c>
      <c r="D153" s="46" t="s">
        <v>121</v>
      </c>
      <c r="E153" s="46" t="s">
        <v>729</v>
      </c>
      <c r="F153" s="38"/>
      <c r="G153" s="38"/>
      <c r="H153" s="38"/>
      <c r="I153" s="47" t="s">
        <v>730</v>
      </c>
      <c r="J153" s="70" t="s">
        <v>731</v>
      </c>
      <c r="K153" s="41" t="str">
        <f t="shared" si="16"/>
        <v>jerome.lamal@cjd.net</v>
      </c>
      <c r="L153" s="55" t="s">
        <v>49</v>
      </c>
      <c r="M153" s="43" t="s">
        <v>50</v>
      </c>
    </row>
    <row r="154" spans="1:13" ht="15.75" customHeight="1">
      <c r="A154" s="1"/>
      <c r="B154" s="34" t="str">
        <f t="shared" si="0"/>
        <v>LAMBERT_Aurélie</v>
      </c>
      <c r="C154" s="57" t="s">
        <v>732</v>
      </c>
      <c r="D154" s="58" t="s">
        <v>733</v>
      </c>
      <c r="E154" s="46" t="s">
        <v>734</v>
      </c>
      <c r="F154" s="38"/>
      <c r="G154" s="38"/>
      <c r="H154" s="38"/>
      <c r="I154" s="59" t="s">
        <v>735</v>
      </c>
      <c r="J154" s="60" t="s">
        <v>736</v>
      </c>
      <c r="K154" s="41" t="str">
        <f t="shared" si="16"/>
        <v>aurélie.lambert@cjd.net</v>
      </c>
      <c r="L154" s="61" t="s">
        <v>73</v>
      </c>
      <c r="M154" s="43" t="s">
        <v>50</v>
      </c>
    </row>
    <row r="155" spans="1:13" ht="15.75" customHeight="1">
      <c r="A155" s="1"/>
      <c r="B155" s="34" t="str">
        <f t="shared" si="0"/>
        <v>LAUBERTIE_Valérie</v>
      </c>
      <c r="C155" s="50" t="s">
        <v>737</v>
      </c>
      <c r="D155" s="45" t="s">
        <v>738</v>
      </c>
      <c r="E155" s="45" t="s">
        <v>739</v>
      </c>
      <c r="F155" s="52"/>
      <c r="G155" s="52"/>
      <c r="H155" s="52"/>
      <c r="I155" s="62" t="s">
        <v>740</v>
      </c>
      <c r="J155" s="48" t="s">
        <v>741</v>
      </c>
      <c r="K155" s="41" t="str">
        <f t="shared" si="16"/>
        <v>valérie.laubertie@cjd.net</v>
      </c>
      <c r="L155" s="49" t="s">
        <v>49</v>
      </c>
      <c r="M155" s="43" t="s">
        <v>50</v>
      </c>
    </row>
    <row r="156" spans="1:13" ht="15.75" customHeight="1">
      <c r="A156" s="1"/>
      <c r="B156" s="34" t="str">
        <f t="shared" si="0"/>
        <v>LE GUILLOU_Laurent</v>
      </c>
      <c r="C156" s="44" t="s">
        <v>742</v>
      </c>
      <c r="D156" s="46" t="s">
        <v>303</v>
      </c>
      <c r="E156" s="46" t="s">
        <v>743</v>
      </c>
      <c r="F156" s="38"/>
      <c r="G156" s="38"/>
      <c r="H156" s="38"/>
      <c r="I156" s="47" t="s">
        <v>744</v>
      </c>
      <c r="J156" s="64" t="s">
        <v>745</v>
      </c>
      <c r="K156" s="41" t="str">
        <f t="shared" si="16"/>
        <v>laurent.le guillou@cjd.net</v>
      </c>
      <c r="L156" s="55" t="s">
        <v>49</v>
      </c>
      <c r="M156" s="43" t="s">
        <v>50</v>
      </c>
    </row>
    <row r="157" spans="1:13" ht="15.75" customHeight="1">
      <c r="A157" s="1"/>
      <c r="B157" s="34" t="str">
        <f t="shared" si="0"/>
        <v>LE HIR_Vincent</v>
      </c>
      <c r="C157" s="44" t="s">
        <v>746</v>
      </c>
      <c r="D157" s="46" t="s">
        <v>640</v>
      </c>
      <c r="E157" s="45" t="s">
        <v>747</v>
      </c>
      <c r="F157" s="52"/>
      <c r="G157" s="52"/>
      <c r="H157" s="52"/>
      <c r="I157" s="47" t="s">
        <v>748</v>
      </c>
      <c r="J157" s="48" t="s">
        <v>749</v>
      </c>
      <c r="K157" s="41" t="str">
        <f t="shared" si="16"/>
        <v>vincent.le hir@cjd.net</v>
      </c>
      <c r="L157" s="49" t="s">
        <v>56</v>
      </c>
      <c r="M157" s="43" t="s">
        <v>50</v>
      </c>
    </row>
    <row r="158" spans="1:13" ht="15.75" customHeight="1">
      <c r="A158" s="1"/>
      <c r="B158" s="34" t="str">
        <f t="shared" si="0"/>
        <v>LEGEAY_KARINE</v>
      </c>
      <c r="C158" s="44" t="s">
        <v>750</v>
      </c>
      <c r="D158" s="46" t="s">
        <v>751</v>
      </c>
      <c r="E158" s="45" t="s">
        <v>752</v>
      </c>
      <c r="F158" s="52"/>
      <c r="G158" s="52"/>
      <c r="H158" s="52"/>
      <c r="I158" s="47">
        <v>651058572</v>
      </c>
      <c r="J158" s="48" t="s">
        <v>753</v>
      </c>
      <c r="K158" s="41" t="str">
        <f t="shared" si="16"/>
        <v>karine.legeay@cjd.net</v>
      </c>
      <c r="L158" s="49" t="s">
        <v>56</v>
      </c>
      <c r="M158" s="43" t="s">
        <v>50</v>
      </c>
    </row>
    <row r="159" spans="1:13" ht="15.75" customHeight="1">
      <c r="A159" s="1"/>
      <c r="B159" s="34" t="str">
        <f t="shared" si="0"/>
        <v>LEHUEDE_Stéphane</v>
      </c>
      <c r="C159" s="50" t="s">
        <v>754</v>
      </c>
      <c r="D159" s="51" t="s">
        <v>635</v>
      </c>
      <c r="E159" s="45" t="s">
        <v>755</v>
      </c>
      <c r="F159" s="52"/>
      <c r="G159" s="52"/>
      <c r="H159" s="52"/>
      <c r="I159" s="53" t="s">
        <v>756</v>
      </c>
      <c r="J159" s="65" t="s">
        <v>757</v>
      </c>
      <c r="K159" s="41" t="str">
        <f t="shared" si="16"/>
        <v>stéphane.lehuede@cjd.net</v>
      </c>
      <c r="L159" s="54" t="s">
        <v>49</v>
      </c>
      <c r="M159" s="43" t="s">
        <v>50</v>
      </c>
    </row>
    <row r="160" spans="1:13" ht="15.75" customHeight="1">
      <c r="A160" s="1"/>
      <c r="B160" s="34" t="str">
        <f t="shared" si="0"/>
        <v>LEONARD_Antoine</v>
      </c>
      <c r="C160" s="57" t="s">
        <v>758</v>
      </c>
      <c r="D160" s="58" t="s">
        <v>520</v>
      </c>
      <c r="E160" s="46" t="s">
        <v>759</v>
      </c>
      <c r="F160" s="38"/>
      <c r="G160" s="38"/>
      <c r="H160" s="38"/>
      <c r="I160" s="59" t="s">
        <v>760</v>
      </c>
      <c r="J160" s="60" t="s">
        <v>761</v>
      </c>
      <c r="K160" s="41" t="str">
        <f t="shared" si="16"/>
        <v>antoine.leonard@cjd.net</v>
      </c>
      <c r="L160" s="61" t="s">
        <v>56</v>
      </c>
      <c r="M160" s="43" t="s">
        <v>50</v>
      </c>
    </row>
    <row r="161" spans="1:13" ht="15.75" customHeight="1">
      <c r="A161" s="1"/>
      <c r="B161" s="34" t="str">
        <f t="shared" si="0"/>
        <v>LEPRINCE_Julie</v>
      </c>
      <c r="C161" s="44" t="s">
        <v>762</v>
      </c>
      <c r="D161" s="46" t="s">
        <v>763</v>
      </c>
      <c r="E161" s="46" t="s">
        <v>764</v>
      </c>
      <c r="F161" s="38"/>
      <c r="G161" s="38"/>
      <c r="H161" s="38"/>
      <c r="I161" s="47" t="s">
        <v>765</v>
      </c>
      <c r="J161" s="64" t="s">
        <v>766</v>
      </c>
      <c r="K161" s="41" t="str">
        <f t="shared" si="16"/>
        <v>julie.leprince@cjd.net</v>
      </c>
      <c r="L161" s="55" t="s">
        <v>62</v>
      </c>
      <c r="M161" s="43" t="s">
        <v>50</v>
      </c>
    </row>
    <row r="162" spans="1:13" ht="15.75" customHeight="1">
      <c r="A162" s="1"/>
      <c r="B162" s="34" t="str">
        <f t="shared" si="0"/>
        <v>LEROY_Mathieu</v>
      </c>
      <c r="C162" s="50" t="s">
        <v>767</v>
      </c>
      <c r="D162" s="51" t="s">
        <v>361</v>
      </c>
      <c r="E162" s="45" t="s">
        <v>768</v>
      </c>
      <c r="F162" s="52"/>
      <c r="G162" s="52"/>
      <c r="H162" s="52"/>
      <c r="I162" s="53" t="s">
        <v>769</v>
      </c>
      <c r="J162" s="65" t="s">
        <v>770</v>
      </c>
      <c r="K162" s="41" t="str">
        <f t="shared" si="16"/>
        <v>mathieu.leroy@cjd.net</v>
      </c>
      <c r="L162" s="54" t="s">
        <v>56</v>
      </c>
      <c r="M162" s="43" t="s">
        <v>50</v>
      </c>
    </row>
    <row r="163" spans="1:13" ht="15.75" customHeight="1">
      <c r="A163" s="1"/>
      <c r="B163" s="34" t="str">
        <f t="shared" si="0"/>
        <v>LESAFFRE_Quentin</v>
      </c>
      <c r="C163" s="50" t="s">
        <v>771</v>
      </c>
      <c r="D163" s="45" t="s">
        <v>772</v>
      </c>
      <c r="E163" s="46" t="s">
        <v>773</v>
      </c>
      <c r="F163" s="38"/>
      <c r="G163" s="38"/>
      <c r="H163" s="38"/>
      <c r="I163" s="47" t="s">
        <v>774</v>
      </c>
      <c r="J163" s="48" t="s">
        <v>775</v>
      </c>
      <c r="K163" s="41" t="str">
        <f t="shared" si="16"/>
        <v>quentin.lesaffre@cjd.net</v>
      </c>
      <c r="L163" s="49" t="s">
        <v>56</v>
      </c>
      <c r="M163" s="43" t="s">
        <v>50</v>
      </c>
    </row>
    <row r="164" spans="1:13" ht="15.75" customHeight="1">
      <c r="A164" s="1"/>
      <c r="B164" s="34" t="str">
        <f t="shared" si="0"/>
        <v>LEVEQUE_Christelle</v>
      </c>
      <c r="C164" s="44" t="s">
        <v>776</v>
      </c>
      <c r="D164" s="46" t="s">
        <v>777</v>
      </c>
      <c r="E164" s="45" t="s">
        <v>778</v>
      </c>
      <c r="F164" s="52"/>
      <c r="G164" s="52"/>
      <c r="H164" s="52"/>
      <c r="I164" s="47" t="s">
        <v>779</v>
      </c>
      <c r="J164" s="48" t="s">
        <v>780</v>
      </c>
      <c r="K164" s="41" t="str">
        <f t="shared" si="16"/>
        <v>christelle.leveque@cjd.net</v>
      </c>
      <c r="L164" s="49" t="s">
        <v>79</v>
      </c>
      <c r="M164" s="43" t="s">
        <v>50</v>
      </c>
    </row>
    <row r="165" spans="1:13" ht="15.75" customHeight="1">
      <c r="A165" s="1"/>
      <c r="B165" s="34" t="str">
        <f t="shared" si="0"/>
        <v>LOIZEAU_LUDOVIC</v>
      </c>
      <c r="C165" s="50" t="s">
        <v>781</v>
      </c>
      <c r="D165" s="45" t="s">
        <v>782</v>
      </c>
      <c r="E165" s="45" t="s">
        <v>783</v>
      </c>
      <c r="F165" s="38"/>
      <c r="G165" s="38"/>
      <c r="H165" s="38"/>
      <c r="I165" s="63" t="s">
        <v>784</v>
      </c>
      <c r="J165" s="48" t="s">
        <v>785</v>
      </c>
      <c r="K165" s="41" t="str">
        <f t="shared" si="16"/>
        <v>ludovic.loizeau@cjd.net</v>
      </c>
      <c r="L165" s="49" t="s">
        <v>56</v>
      </c>
      <c r="M165" s="43" t="s">
        <v>50</v>
      </c>
    </row>
    <row r="166" spans="1:13" ht="15.75" customHeight="1">
      <c r="A166" s="1"/>
      <c r="B166" s="34" t="str">
        <f t="shared" si="0"/>
        <v>MAGE_VICTOR</v>
      </c>
      <c r="C166" s="44" t="s">
        <v>786</v>
      </c>
      <c r="D166" s="46" t="s">
        <v>787</v>
      </c>
      <c r="E166" s="46" t="s">
        <v>788</v>
      </c>
      <c r="F166" s="38"/>
      <c r="G166" s="38"/>
      <c r="H166" s="38"/>
      <c r="I166" s="47">
        <v>640961711</v>
      </c>
      <c r="J166" s="48" t="s">
        <v>789</v>
      </c>
      <c r="K166" s="41" t="str">
        <f t="shared" si="16"/>
        <v>victor.mage@cjd.net</v>
      </c>
      <c r="L166" s="55" t="s">
        <v>73</v>
      </c>
      <c r="M166" s="43" t="s">
        <v>50</v>
      </c>
    </row>
    <row r="167" spans="1:13" ht="15.75" customHeight="1">
      <c r="A167" s="1"/>
      <c r="B167" s="34" t="str">
        <f t="shared" si="0"/>
        <v>MAGNAN_Magali</v>
      </c>
      <c r="C167" s="57" t="s">
        <v>790</v>
      </c>
      <c r="D167" s="58" t="s">
        <v>213</v>
      </c>
      <c r="E167" s="46" t="s">
        <v>791</v>
      </c>
      <c r="F167" s="38"/>
      <c r="G167" s="38"/>
      <c r="H167" s="38"/>
      <c r="I167" s="59" t="s">
        <v>792</v>
      </c>
      <c r="J167" s="48" t="s">
        <v>793</v>
      </c>
      <c r="K167" s="41" t="str">
        <f t="shared" si="16"/>
        <v>magali.magnan@cjd.net</v>
      </c>
      <c r="L167" s="61" t="s">
        <v>62</v>
      </c>
      <c r="M167" s="43" t="s">
        <v>50</v>
      </c>
    </row>
    <row r="168" spans="1:13" ht="15.75" customHeight="1">
      <c r="A168" s="1"/>
      <c r="B168" s="34" t="str">
        <f t="shared" si="0"/>
        <v>MAQUIN_Alexis</v>
      </c>
      <c r="C168" s="50" t="s">
        <v>794</v>
      </c>
      <c r="D168" s="51" t="s">
        <v>795</v>
      </c>
      <c r="E168" s="45" t="s">
        <v>796</v>
      </c>
      <c r="F168" s="52"/>
      <c r="G168" s="52"/>
      <c r="H168" s="52"/>
      <c r="I168" s="53" t="s">
        <v>797</v>
      </c>
      <c r="J168" s="48" t="s">
        <v>798</v>
      </c>
      <c r="K168" s="41" t="str">
        <f t="shared" si="16"/>
        <v>alexis.maquin@cjd.net</v>
      </c>
      <c r="L168" s="54" t="s">
        <v>79</v>
      </c>
      <c r="M168" s="43" t="s">
        <v>50</v>
      </c>
    </row>
    <row r="169" spans="1:13" ht="15.75" customHeight="1">
      <c r="A169" s="1"/>
      <c r="B169" s="34" t="str">
        <f t="shared" si="0"/>
        <v>MARCHAND_Bruno</v>
      </c>
      <c r="C169" s="50" t="s">
        <v>799</v>
      </c>
      <c r="D169" s="45" t="s">
        <v>116</v>
      </c>
      <c r="E169" s="45" t="s">
        <v>800</v>
      </c>
      <c r="F169" s="38"/>
      <c r="G169" s="38"/>
      <c r="H169" s="38"/>
      <c r="I169" s="63" t="s">
        <v>801</v>
      </c>
      <c r="J169" s="48" t="s">
        <v>802</v>
      </c>
      <c r="K169" s="41" t="str">
        <f t="shared" si="16"/>
        <v>bruno.marchand@cjd.net</v>
      </c>
      <c r="L169" s="49" t="s">
        <v>79</v>
      </c>
      <c r="M169" s="43" t="s">
        <v>50</v>
      </c>
    </row>
    <row r="170" spans="1:13" ht="15.75" customHeight="1">
      <c r="A170" s="1"/>
      <c r="B170" s="34" t="str">
        <f t="shared" si="0"/>
        <v>MARCOS_Nicolas</v>
      </c>
      <c r="C170" s="50" t="s">
        <v>803</v>
      </c>
      <c r="D170" s="51" t="s">
        <v>184</v>
      </c>
      <c r="E170" s="45" t="s">
        <v>804</v>
      </c>
      <c r="F170" s="52"/>
      <c r="G170" s="52"/>
      <c r="H170" s="52"/>
      <c r="I170" s="53" t="s">
        <v>805</v>
      </c>
      <c r="J170" s="65" t="s">
        <v>806</v>
      </c>
      <c r="K170" s="41" t="str">
        <f t="shared" si="16"/>
        <v>nicolas.marcos@cjd.net</v>
      </c>
      <c r="L170" s="54" t="s">
        <v>79</v>
      </c>
      <c r="M170" s="43" t="s">
        <v>50</v>
      </c>
    </row>
    <row r="171" spans="1:13" ht="15.75" customHeight="1">
      <c r="A171" s="1"/>
      <c r="B171" s="34" t="str">
        <f t="shared" si="0"/>
        <v>MARIE_Antoine</v>
      </c>
      <c r="C171" s="57" t="s">
        <v>807</v>
      </c>
      <c r="D171" s="58" t="s">
        <v>520</v>
      </c>
      <c r="E171" s="46" t="s">
        <v>808</v>
      </c>
      <c r="F171" s="38"/>
      <c r="G171" s="38"/>
      <c r="H171" s="38"/>
      <c r="I171" s="59" t="s">
        <v>809</v>
      </c>
      <c r="J171" s="48" t="s">
        <v>810</v>
      </c>
      <c r="K171" s="41" t="str">
        <f t="shared" si="16"/>
        <v>antoine.marie@cjd.net</v>
      </c>
      <c r="L171" s="61" t="s">
        <v>79</v>
      </c>
      <c r="M171" s="43" t="s">
        <v>50</v>
      </c>
    </row>
    <row r="172" spans="1:13" ht="15.75" customHeight="1">
      <c r="A172" s="1"/>
      <c r="B172" s="34" t="str">
        <f t="shared" si="0"/>
        <v>MARY_Nicolas</v>
      </c>
      <c r="C172" s="44" t="s">
        <v>811</v>
      </c>
      <c r="D172" s="46" t="s">
        <v>184</v>
      </c>
      <c r="E172" s="46" t="s">
        <v>812</v>
      </c>
      <c r="F172" s="38"/>
      <c r="G172" s="38"/>
      <c r="H172" s="38"/>
      <c r="I172" s="47" t="s">
        <v>813</v>
      </c>
      <c r="J172" s="48" t="s">
        <v>814</v>
      </c>
      <c r="K172" s="41" t="str">
        <f t="shared" si="16"/>
        <v>nicolas.mary@cjd.net</v>
      </c>
      <c r="L172" s="55" t="s">
        <v>79</v>
      </c>
      <c r="M172" s="43" t="s">
        <v>50</v>
      </c>
    </row>
    <row r="173" spans="1:13" ht="15.75" customHeight="1">
      <c r="A173" s="1"/>
      <c r="B173" s="34" t="str">
        <f t="shared" si="0"/>
        <v>MAUDET_Lionel</v>
      </c>
      <c r="C173" s="57" t="s">
        <v>815</v>
      </c>
      <c r="D173" s="58" t="s">
        <v>163</v>
      </c>
      <c r="E173" s="46" t="s">
        <v>816</v>
      </c>
      <c r="F173" s="38"/>
      <c r="G173" s="38"/>
      <c r="H173" s="38"/>
      <c r="I173" s="59" t="s">
        <v>817</v>
      </c>
      <c r="J173" s="60" t="s">
        <v>818</v>
      </c>
      <c r="K173" s="41" t="str">
        <f t="shared" si="16"/>
        <v>lionel.maudet@cjd.net</v>
      </c>
      <c r="L173" s="61" t="s">
        <v>79</v>
      </c>
      <c r="M173" s="43" t="s">
        <v>50</v>
      </c>
    </row>
    <row r="174" spans="1:13" ht="15.75" customHeight="1">
      <c r="A174" s="1"/>
      <c r="B174" s="34" t="str">
        <f t="shared" si="0"/>
        <v>MAUPETIT_Marine</v>
      </c>
      <c r="C174" s="44" t="s">
        <v>819</v>
      </c>
      <c r="D174" s="46" t="s">
        <v>130</v>
      </c>
      <c r="E174" s="45" t="s">
        <v>820</v>
      </c>
      <c r="F174" s="52"/>
      <c r="G174" s="52"/>
      <c r="H174" s="52"/>
      <c r="I174" s="47" t="s">
        <v>821</v>
      </c>
      <c r="J174" s="48" t="s">
        <v>822</v>
      </c>
      <c r="K174" s="41" t="str">
        <f t="shared" si="16"/>
        <v>marine.maupetit@cjd.net</v>
      </c>
      <c r="L174" s="49" t="s">
        <v>62</v>
      </c>
      <c r="M174" s="43" t="s">
        <v>50</v>
      </c>
    </row>
    <row r="175" spans="1:13" ht="15.75" customHeight="1">
      <c r="A175" s="1"/>
      <c r="B175" s="34" t="str">
        <f t="shared" si="0"/>
        <v>MELLIER_Sabrina</v>
      </c>
      <c r="C175" s="57" t="s">
        <v>823</v>
      </c>
      <c r="D175" s="58" t="s">
        <v>824</v>
      </c>
      <c r="E175" s="46" t="s">
        <v>825</v>
      </c>
      <c r="F175" s="38"/>
      <c r="G175" s="38"/>
      <c r="H175" s="38"/>
      <c r="I175" s="59" t="s">
        <v>826</v>
      </c>
      <c r="J175" s="60" t="s">
        <v>827</v>
      </c>
      <c r="K175" s="41" t="str">
        <f t="shared" si="16"/>
        <v>sabrina.mellier@cjd.net</v>
      </c>
      <c r="L175" s="61" t="s">
        <v>49</v>
      </c>
      <c r="M175" s="43" t="s">
        <v>50</v>
      </c>
    </row>
    <row r="176" spans="1:13" ht="15.75" customHeight="1">
      <c r="A176" s="1"/>
      <c r="B176" s="34" t="str">
        <f t="shared" si="0"/>
        <v>MENDIZABAL_Maxime</v>
      </c>
      <c r="C176" s="44" t="s">
        <v>828</v>
      </c>
      <c r="D176" s="46" t="s">
        <v>338</v>
      </c>
      <c r="E176" s="46" t="s">
        <v>829</v>
      </c>
      <c r="F176" s="38"/>
      <c r="G176" s="38"/>
      <c r="H176" s="38"/>
      <c r="I176" s="47" t="s">
        <v>830</v>
      </c>
      <c r="J176" s="48" t="s">
        <v>831</v>
      </c>
      <c r="K176" s="41"/>
      <c r="L176" s="55" t="s">
        <v>73</v>
      </c>
      <c r="M176" s="43" t="s">
        <v>50</v>
      </c>
    </row>
    <row r="177" spans="1:13" ht="15.75" customHeight="1">
      <c r="A177" s="1"/>
      <c r="B177" s="34" t="str">
        <f t="shared" si="0"/>
        <v>MERLET_Pierre</v>
      </c>
      <c r="C177" s="44" t="s">
        <v>832</v>
      </c>
      <c r="D177" s="45" t="s">
        <v>179</v>
      </c>
      <c r="E177" s="46" t="s">
        <v>833</v>
      </c>
      <c r="F177" s="38"/>
      <c r="G177" s="38"/>
      <c r="H177" s="38"/>
      <c r="I177" s="47" t="s">
        <v>834</v>
      </c>
      <c r="J177" s="48" t="s">
        <v>835</v>
      </c>
      <c r="K177" s="41" t="str">
        <f t="shared" ref="K177:K189" si="17">IF(ISBLANK(B177),"",LOWER(D177)&amp;"."&amp;LOWER(C177)&amp;"@cjd.net")</f>
        <v>pierre.merlet@cjd.net</v>
      </c>
      <c r="L177" s="49" t="s">
        <v>73</v>
      </c>
      <c r="M177" s="43" t="s">
        <v>50</v>
      </c>
    </row>
    <row r="178" spans="1:13" ht="15.75" customHeight="1">
      <c r="A178" s="1"/>
      <c r="B178" s="34" t="str">
        <f t="shared" si="0"/>
        <v>MEYER_Christine</v>
      </c>
      <c r="C178" s="44" t="s">
        <v>836</v>
      </c>
      <c r="D178" s="46" t="s">
        <v>837</v>
      </c>
      <c r="E178" s="45" t="s">
        <v>838</v>
      </c>
      <c r="F178" s="52"/>
      <c r="G178" s="52"/>
      <c r="H178" s="52"/>
      <c r="I178" s="47" t="s">
        <v>839</v>
      </c>
      <c r="J178" s="71" t="s">
        <v>840</v>
      </c>
      <c r="K178" s="41" t="str">
        <f t="shared" si="17"/>
        <v>christine.meyer@cjd.net</v>
      </c>
      <c r="L178" s="49" t="s">
        <v>79</v>
      </c>
      <c r="M178" s="43" t="s">
        <v>50</v>
      </c>
    </row>
    <row r="179" spans="1:13" ht="15.75" customHeight="1">
      <c r="A179" s="1"/>
      <c r="B179" s="34" t="str">
        <f t="shared" si="0"/>
        <v>MEYRAND_Magalie</v>
      </c>
      <c r="C179" s="50" t="s">
        <v>841</v>
      </c>
      <c r="D179" s="45" t="s">
        <v>842</v>
      </c>
      <c r="E179" s="45" t="s">
        <v>843</v>
      </c>
      <c r="F179" s="38"/>
      <c r="G179" s="38"/>
      <c r="H179" s="38"/>
      <c r="I179" s="63" t="s">
        <v>844</v>
      </c>
      <c r="J179" s="48" t="s">
        <v>845</v>
      </c>
      <c r="K179" s="41" t="str">
        <f t="shared" si="17"/>
        <v>magalie.meyrand@cjd.net</v>
      </c>
      <c r="L179" s="49" t="s">
        <v>73</v>
      </c>
      <c r="M179" s="43" t="s">
        <v>50</v>
      </c>
    </row>
    <row r="180" spans="1:13" ht="15.75" customHeight="1">
      <c r="A180" s="1"/>
      <c r="B180" s="34" t="str">
        <f t="shared" si="0"/>
        <v>MIAUX_Geoffrey</v>
      </c>
      <c r="C180" s="57" t="s">
        <v>846</v>
      </c>
      <c r="D180" s="58" t="s">
        <v>847</v>
      </c>
      <c r="E180" s="46" t="s">
        <v>848</v>
      </c>
      <c r="F180" s="38"/>
      <c r="G180" s="38"/>
      <c r="H180" s="38"/>
      <c r="I180" s="59" t="s">
        <v>849</v>
      </c>
      <c r="J180" s="60" t="s">
        <v>850</v>
      </c>
      <c r="K180" s="41" t="str">
        <f t="shared" si="17"/>
        <v>geoffrey.miaux@cjd.net</v>
      </c>
      <c r="L180" s="61" t="s">
        <v>79</v>
      </c>
      <c r="M180" s="43" t="s">
        <v>50</v>
      </c>
    </row>
    <row r="181" spans="1:13" ht="15.75" customHeight="1">
      <c r="A181" s="1"/>
      <c r="B181" s="34" t="str">
        <f t="shared" si="0"/>
        <v>MICHAUD_Bertrand</v>
      </c>
      <c r="C181" s="44" t="s">
        <v>851</v>
      </c>
      <c r="D181" s="45" t="s">
        <v>251</v>
      </c>
      <c r="E181" s="46" t="s">
        <v>852</v>
      </c>
      <c r="F181" s="38"/>
      <c r="G181" s="38"/>
      <c r="H181" s="38"/>
      <c r="I181" s="47" t="s">
        <v>853</v>
      </c>
      <c r="J181" s="48" t="s">
        <v>854</v>
      </c>
      <c r="K181" s="41" t="str">
        <f t="shared" si="17"/>
        <v>bertrand.michaud@cjd.net</v>
      </c>
      <c r="L181" s="49" t="s">
        <v>73</v>
      </c>
      <c r="M181" s="43" t="s">
        <v>50</v>
      </c>
    </row>
    <row r="182" spans="1:13" ht="15.75" customHeight="1">
      <c r="A182" s="1"/>
      <c r="B182" s="34" t="str">
        <f t="shared" si="0"/>
        <v>MICHEAUD_Sebastien</v>
      </c>
      <c r="C182" s="50" t="s">
        <v>855</v>
      </c>
      <c r="D182" s="51" t="s">
        <v>856</v>
      </c>
      <c r="E182" s="45" t="s">
        <v>857</v>
      </c>
      <c r="F182" s="52"/>
      <c r="G182" s="52"/>
      <c r="H182" s="52"/>
      <c r="I182" s="53" t="s">
        <v>858</v>
      </c>
      <c r="J182" s="65" t="s">
        <v>859</v>
      </c>
      <c r="K182" s="41" t="str">
        <f t="shared" si="17"/>
        <v>sebastien.micheaud@cjd.net</v>
      </c>
      <c r="L182" s="54" t="s">
        <v>56</v>
      </c>
      <c r="M182" s="43" t="s">
        <v>50</v>
      </c>
    </row>
    <row r="183" spans="1:13" ht="15.75" customHeight="1">
      <c r="A183" s="1"/>
      <c r="B183" s="34" t="str">
        <f t="shared" si="0"/>
        <v>MILLET_Vincent</v>
      </c>
      <c r="C183" s="44" t="s">
        <v>860</v>
      </c>
      <c r="D183" s="45" t="s">
        <v>640</v>
      </c>
      <c r="E183" s="46" t="s">
        <v>861</v>
      </c>
      <c r="F183" s="38"/>
      <c r="G183" s="38"/>
      <c r="H183" s="38"/>
      <c r="I183" s="47" t="s">
        <v>862</v>
      </c>
      <c r="J183" s="48" t="s">
        <v>863</v>
      </c>
      <c r="K183" s="41" t="str">
        <f t="shared" si="17"/>
        <v>vincent.millet@cjd.net</v>
      </c>
      <c r="L183" s="49" t="s">
        <v>49</v>
      </c>
      <c r="M183" s="43" t="s">
        <v>50</v>
      </c>
    </row>
    <row r="184" spans="1:13" ht="15.75" customHeight="1">
      <c r="A184" s="1"/>
      <c r="B184" s="34" t="str">
        <f t="shared" si="0"/>
        <v>MILLON MESNARD_Caroline</v>
      </c>
      <c r="C184" s="44" t="s">
        <v>864</v>
      </c>
      <c r="D184" s="45" t="s">
        <v>865</v>
      </c>
      <c r="E184" s="46" t="s">
        <v>866</v>
      </c>
      <c r="F184" s="38"/>
      <c r="G184" s="38"/>
      <c r="H184" s="38"/>
      <c r="I184" s="47" t="s">
        <v>867</v>
      </c>
      <c r="J184" s="48" t="s">
        <v>868</v>
      </c>
      <c r="K184" s="41" t="str">
        <f t="shared" si="17"/>
        <v>caroline.millon mesnard@cjd.net</v>
      </c>
      <c r="L184" s="49" t="s">
        <v>56</v>
      </c>
      <c r="M184" s="43" t="s">
        <v>50</v>
      </c>
    </row>
    <row r="185" spans="1:13" ht="15.75" customHeight="1">
      <c r="A185" s="1"/>
      <c r="B185" s="34" t="str">
        <f t="shared" si="0"/>
        <v>MIRSKY_Sébastien</v>
      </c>
      <c r="C185" s="50" t="s">
        <v>869</v>
      </c>
      <c r="D185" s="45" t="s">
        <v>870</v>
      </c>
      <c r="E185" s="45" t="s">
        <v>871</v>
      </c>
      <c r="F185" s="52"/>
      <c r="G185" s="52"/>
      <c r="H185" s="52"/>
      <c r="I185" s="62" t="s">
        <v>872</v>
      </c>
      <c r="J185" s="48" t="s">
        <v>873</v>
      </c>
      <c r="K185" s="41" t="str">
        <f t="shared" si="17"/>
        <v>sébastien.mirsky@cjd.net</v>
      </c>
      <c r="L185" s="49" t="s">
        <v>73</v>
      </c>
      <c r="M185" s="43" t="s">
        <v>50</v>
      </c>
    </row>
    <row r="186" spans="1:13" ht="15.75" customHeight="1">
      <c r="A186" s="1"/>
      <c r="B186" s="34" t="str">
        <f t="shared" si="0"/>
        <v>MITTEAULT_LOUIS MARIE</v>
      </c>
      <c r="C186" s="50" t="s">
        <v>874</v>
      </c>
      <c r="D186" s="45" t="s">
        <v>465</v>
      </c>
      <c r="E186" s="45"/>
      <c r="F186" s="38"/>
      <c r="G186" s="38"/>
      <c r="H186" s="38"/>
      <c r="I186" s="63" t="s">
        <v>875</v>
      </c>
      <c r="J186" s="48" t="s">
        <v>876</v>
      </c>
      <c r="K186" s="41" t="str">
        <f t="shared" si="17"/>
        <v>louis marie.mitteault@cjd.net</v>
      </c>
      <c r="L186" s="49" t="s">
        <v>73</v>
      </c>
      <c r="M186" s="43" t="s">
        <v>50</v>
      </c>
    </row>
    <row r="187" spans="1:13" ht="15.75" customHeight="1">
      <c r="A187" s="1"/>
      <c r="B187" s="34" t="str">
        <f t="shared" si="0"/>
        <v>MONIOT_Rachel</v>
      </c>
      <c r="C187" s="50" t="s">
        <v>877</v>
      </c>
      <c r="D187" s="45" t="s">
        <v>878</v>
      </c>
      <c r="E187" s="45" t="s">
        <v>879</v>
      </c>
      <c r="F187" s="38"/>
      <c r="G187" s="38"/>
      <c r="H187" s="38"/>
      <c r="I187" s="63" t="s">
        <v>880</v>
      </c>
      <c r="J187" s="48" t="s">
        <v>881</v>
      </c>
      <c r="K187" s="41" t="str">
        <f t="shared" si="17"/>
        <v>rachel.moniot@cjd.net</v>
      </c>
      <c r="L187" s="49" t="s">
        <v>73</v>
      </c>
      <c r="M187" s="43" t="s">
        <v>50</v>
      </c>
    </row>
    <row r="188" spans="1:13" ht="15.75" customHeight="1">
      <c r="A188" s="1"/>
      <c r="B188" s="34" t="str">
        <f t="shared" si="0"/>
        <v>MOREAU_Simon</v>
      </c>
      <c r="C188" s="50" t="s">
        <v>882</v>
      </c>
      <c r="D188" s="51" t="s">
        <v>154</v>
      </c>
      <c r="E188" s="45" t="s">
        <v>883</v>
      </c>
      <c r="F188" s="52"/>
      <c r="G188" s="52"/>
      <c r="H188" s="52"/>
      <c r="I188" s="53" t="s">
        <v>884</v>
      </c>
      <c r="J188" s="65" t="s">
        <v>885</v>
      </c>
      <c r="K188" s="41" t="str">
        <f t="shared" si="17"/>
        <v>simon.moreau@cjd.net</v>
      </c>
      <c r="L188" s="54" t="s">
        <v>73</v>
      </c>
      <c r="M188" s="43" t="s">
        <v>50</v>
      </c>
    </row>
    <row r="189" spans="1:13" ht="15.75" customHeight="1">
      <c r="A189" s="1"/>
      <c r="B189" s="34" t="str">
        <f t="shared" si="0"/>
        <v>MOREL_Joseph</v>
      </c>
      <c r="C189" s="57" t="s">
        <v>886</v>
      </c>
      <c r="D189" s="58" t="s">
        <v>887</v>
      </c>
      <c r="E189" s="46" t="s">
        <v>888</v>
      </c>
      <c r="F189" s="38"/>
      <c r="G189" s="38"/>
      <c r="H189" s="38"/>
      <c r="I189" s="59" t="s">
        <v>889</v>
      </c>
      <c r="J189" s="48" t="s">
        <v>890</v>
      </c>
      <c r="K189" s="41" t="str">
        <f t="shared" si="17"/>
        <v>joseph.morel@cjd.net</v>
      </c>
      <c r="L189" s="61" t="s">
        <v>73</v>
      </c>
      <c r="M189" s="43" t="s">
        <v>50</v>
      </c>
    </row>
    <row r="190" spans="1:13" ht="15.75" customHeight="1">
      <c r="A190" s="1"/>
      <c r="B190" s="34" t="str">
        <f t="shared" si="0"/>
        <v>MOTEAU_Séverine</v>
      </c>
      <c r="C190" s="44" t="s">
        <v>891</v>
      </c>
      <c r="D190" s="46" t="s">
        <v>892</v>
      </c>
      <c r="E190" s="46" t="s">
        <v>893</v>
      </c>
      <c r="F190" s="38"/>
      <c r="G190" s="38"/>
      <c r="H190" s="38"/>
      <c r="I190" s="47" t="s">
        <v>894</v>
      </c>
      <c r="J190" s="48" t="s">
        <v>895</v>
      </c>
      <c r="K190" s="41"/>
      <c r="L190" s="55" t="s">
        <v>49</v>
      </c>
      <c r="M190" s="43" t="s">
        <v>50</v>
      </c>
    </row>
    <row r="191" spans="1:13" ht="15.75" customHeight="1">
      <c r="A191" s="1"/>
      <c r="B191" s="34" t="str">
        <f t="shared" si="0"/>
        <v>MOURIER_Laurent</v>
      </c>
      <c r="C191" s="44" t="s">
        <v>896</v>
      </c>
      <c r="D191" s="46" t="s">
        <v>303</v>
      </c>
      <c r="E191" s="45" t="s">
        <v>897</v>
      </c>
      <c r="F191" s="52"/>
      <c r="G191" s="52"/>
      <c r="H191" s="52"/>
      <c r="I191" s="47" t="s">
        <v>898</v>
      </c>
      <c r="J191" s="48" t="s">
        <v>899</v>
      </c>
      <c r="K191" s="41" t="str">
        <f t="shared" ref="K191:K198" si="18">IF(ISBLANK(B191),"",LOWER(D191)&amp;"."&amp;LOWER(C191)&amp;"@cjd.net")</f>
        <v>laurent.mourier@cjd.net</v>
      </c>
      <c r="L191" s="49" t="s">
        <v>56</v>
      </c>
      <c r="M191" s="43" t="s">
        <v>50</v>
      </c>
    </row>
    <row r="192" spans="1:13" ht="15.75" customHeight="1">
      <c r="A192" s="1"/>
      <c r="B192" s="34" t="str">
        <f t="shared" si="0"/>
        <v>MOUSNIER_Valérie</v>
      </c>
      <c r="C192" s="44" t="s">
        <v>900</v>
      </c>
      <c r="D192" s="46" t="s">
        <v>738</v>
      </c>
      <c r="E192" s="45" t="s">
        <v>901</v>
      </c>
      <c r="F192" s="52"/>
      <c r="G192" s="52"/>
      <c r="H192" s="52"/>
      <c r="I192" s="47" t="s">
        <v>902</v>
      </c>
      <c r="J192" s="48" t="s">
        <v>903</v>
      </c>
      <c r="K192" s="41" t="str">
        <f t="shared" si="18"/>
        <v>valérie.mousnier@cjd.net</v>
      </c>
      <c r="L192" s="49" t="s">
        <v>49</v>
      </c>
      <c r="M192" s="43" t="s">
        <v>50</v>
      </c>
    </row>
    <row r="193" spans="1:13" ht="15.75" customHeight="1">
      <c r="A193" s="1"/>
      <c r="B193" s="34" t="str">
        <f t="shared" si="0"/>
        <v>NADAUD_Christelle</v>
      </c>
      <c r="C193" s="57" t="s">
        <v>904</v>
      </c>
      <c r="D193" s="58" t="s">
        <v>777</v>
      </c>
      <c r="E193" s="46" t="s">
        <v>905</v>
      </c>
      <c r="F193" s="38"/>
      <c r="G193" s="38"/>
      <c r="H193" s="38"/>
      <c r="I193" s="59" t="s">
        <v>906</v>
      </c>
      <c r="J193" s="60" t="s">
        <v>907</v>
      </c>
      <c r="K193" s="41" t="str">
        <f t="shared" si="18"/>
        <v>christelle.nadaud@cjd.net</v>
      </c>
      <c r="L193" s="61" t="s">
        <v>56</v>
      </c>
      <c r="M193" s="43" t="s">
        <v>50</v>
      </c>
    </row>
    <row r="194" spans="1:13" ht="15.75" customHeight="1">
      <c r="A194" s="1"/>
      <c r="B194" s="34" t="str">
        <f t="shared" si="0"/>
        <v>NANTUR_Anthony</v>
      </c>
      <c r="C194" s="44" t="s">
        <v>908</v>
      </c>
      <c r="D194" s="46" t="s">
        <v>101</v>
      </c>
      <c r="E194" s="45" t="s">
        <v>909</v>
      </c>
      <c r="F194" s="52"/>
      <c r="G194" s="52"/>
      <c r="H194" s="52"/>
      <c r="I194" s="47" t="s">
        <v>910</v>
      </c>
      <c r="J194" s="48" t="s">
        <v>911</v>
      </c>
      <c r="K194" s="41" t="str">
        <f t="shared" si="18"/>
        <v>anthony.nantur@cjd.net</v>
      </c>
      <c r="L194" s="49" t="s">
        <v>62</v>
      </c>
      <c r="M194" s="43" t="s">
        <v>50</v>
      </c>
    </row>
    <row r="195" spans="1:13" ht="15.75" customHeight="1">
      <c r="A195" s="1"/>
      <c r="B195" s="34" t="str">
        <f t="shared" si="0"/>
        <v>NAUD_Pierre</v>
      </c>
      <c r="C195" s="44" t="s">
        <v>912</v>
      </c>
      <c r="D195" s="46" t="s">
        <v>179</v>
      </c>
      <c r="E195" s="45" t="s">
        <v>913</v>
      </c>
      <c r="F195" s="52"/>
      <c r="G195" s="52"/>
      <c r="H195" s="52"/>
      <c r="I195" s="47" t="s">
        <v>914</v>
      </c>
      <c r="J195" s="48" t="s">
        <v>915</v>
      </c>
      <c r="K195" s="41" t="str">
        <f t="shared" si="18"/>
        <v>pierre.naud@cjd.net</v>
      </c>
      <c r="L195" s="49" t="s">
        <v>73</v>
      </c>
      <c r="M195" s="43" t="s">
        <v>50</v>
      </c>
    </row>
    <row r="196" spans="1:13" ht="15.75" customHeight="1">
      <c r="A196" s="1"/>
      <c r="B196" s="34" t="str">
        <f t="shared" si="0"/>
        <v>NAVARRO_Antoine</v>
      </c>
      <c r="C196" s="44" t="s">
        <v>916</v>
      </c>
      <c r="D196" s="46" t="s">
        <v>520</v>
      </c>
      <c r="E196" s="46" t="s">
        <v>917</v>
      </c>
      <c r="F196" s="38"/>
      <c r="G196" s="38"/>
      <c r="H196" s="38"/>
      <c r="I196" s="47" t="s">
        <v>918</v>
      </c>
      <c r="J196" s="64" t="s">
        <v>919</v>
      </c>
      <c r="K196" s="41" t="str">
        <f t="shared" si="18"/>
        <v>antoine.navarro@cjd.net</v>
      </c>
      <c r="L196" s="55" t="s">
        <v>56</v>
      </c>
      <c r="M196" s="43" t="s">
        <v>50</v>
      </c>
    </row>
    <row r="197" spans="1:13" ht="15.75" customHeight="1">
      <c r="A197" s="1"/>
      <c r="B197" s="34" t="str">
        <f t="shared" si="0"/>
        <v>NEVEU_Jean Marc</v>
      </c>
      <c r="C197" s="44" t="s">
        <v>920</v>
      </c>
      <c r="D197" s="46" t="s">
        <v>921</v>
      </c>
      <c r="E197" s="45" t="s">
        <v>922</v>
      </c>
      <c r="F197" s="52"/>
      <c r="G197" s="52"/>
      <c r="H197" s="52"/>
      <c r="I197" s="47" t="s">
        <v>923</v>
      </c>
      <c r="J197" s="48" t="s">
        <v>924</v>
      </c>
      <c r="K197" s="41" t="str">
        <f t="shared" si="18"/>
        <v>jean marc.neveu@cjd.net</v>
      </c>
      <c r="L197" s="49" t="s">
        <v>49</v>
      </c>
      <c r="M197" s="43" t="s">
        <v>50</v>
      </c>
    </row>
    <row r="198" spans="1:13" ht="15.75" customHeight="1">
      <c r="A198" s="1"/>
      <c r="B198" s="34" t="str">
        <f t="shared" si="0"/>
        <v>NEVO_Jean Francois</v>
      </c>
      <c r="C198" s="50" t="s">
        <v>925</v>
      </c>
      <c r="D198" s="51" t="s">
        <v>926</v>
      </c>
      <c r="E198" s="45" t="s">
        <v>927</v>
      </c>
      <c r="F198" s="52"/>
      <c r="G198" s="52"/>
      <c r="H198" s="52"/>
      <c r="I198" s="53" t="s">
        <v>928</v>
      </c>
      <c r="J198" s="65" t="s">
        <v>929</v>
      </c>
      <c r="K198" s="41" t="str">
        <f t="shared" si="18"/>
        <v>jean francois.nevo@cjd.net</v>
      </c>
      <c r="L198" s="54" t="s">
        <v>79</v>
      </c>
      <c r="M198" s="43" t="s">
        <v>50</v>
      </c>
    </row>
    <row r="199" spans="1:13" ht="15.75" customHeight="1">
      <c r="A199" s="1"/>
      <c r="B199" s="34" t="str">
        <f t="shared" si="0"/>
        <v>NGUYEN_Julie</v>
      </c>
      <c r="C199" s="44" t="s">
        <v>930</v>
      </c>
      <c r="D199" s="46" t="s">
        <v>763</v>
      </c>
      <c r="E199" s="46" t="s">
        <v>931</v>
      </c>
      <c r="F199" s="38"/>
      <c r="G199" s="38"/>
      <c r="H199" s="38"/>
      <c r="I199" s="47" t="s">
        <v>932</v>
      </c>
      <c r="J199" s="48" t="s">
        <v>933</v>
      </c>
      <c r="K199" s="41"/>
      <c r="L199" s="55" t="s">
        <v>49</v>
      </c>
      <c r="M199" s="43" t="s">
        <v>50</v>
      </c>
    </row>
    <row r="200" spans="1:13" ht="15.75" customHeight="1">
      <c r="A200" s="1"/>
      <c r="B200" s="34" t="str">
        <f t="shared" si="0"/>
        <v>NOBLOT_JOACKIM</v>
      </c>
      <c r="C200" s="44" t="s">
        <v>934</v>
      </c>
      <c r="D200" s="46" t="s">
        <v>935</v>
      </c>
      <c r="E200" s="46" t="s">
        <v>936</v>
      </c>
      <c r="F200" s="38"/>
      <c r="G200" s="38"/>
      <c r="H200" s="38"/>
      <c r="I200" s="47" t="s">
        <v>937</v>
      </c>
      <c r="J200" s="48" t="s">
        <v>938</v>
      </c>
      <c r="K200" s="41"/>
      <c r="L200" s="55" t="s">
        <v>62</v>
      </c>
      <c r="M200" s="43" t="s">
        <v>50</v>
      </c>
    </row>
    <row r="201" spans="1:13" ht="15.75" customHeight="1">
      <c r="A201" s="1"/>
      <c r="B201" s="34" t="str">
        <f t="shared" si="0"/>
        <v>OLLIVIER_Romain</v>
      </c>
      <c r="C201" s="57" t="s">
        <v>939</v>
      </c>
      <c r="D201" s="58" t="s">
        <v>940</v>
      </c>
      <c r="E201" s="46" t="s">
        <v>941</v>
      </c>
      <c r="F201" s="38"/>
      <c r="G201" s="38"/>
      <c r="H201" s="38"/>
      <c r="I201" s="59" t="s">
        <v>942</v>
      </c>
      <c r="J201" s="72" t="s">
        <v>943</v>
      </c>
      <c r="K201" s="41" t="str">
        <f>IF(ISBLANK(B201),"",LOWER(D201)&amp;"."&amp;LOWER(C201)&amp;"@cjd.net")</f>
        <v>romain.ollivier@cjd.net</v>
      </c>
      <c r="L201" s="61" t="s">
        <v>79</v>
      </c>
      <c r="M201" s="43" t="s">
        <v>50</v>
      </c>
    </row>
    <row r="202" spans="1:13" ht="15.75" customHeight="1">
      <c r="A202" s="1"/>
      <c r="B202" s="34" t="str">
        <f t="shared" si="0"/>
        <v>PANTIER_Marion</v>
      </c>
      <c r="C202" s="44" t="s">
        <v>944</v>
      </c>
      <c r="D202" s="46" t="s">
        <v>945</v>
      </c>
      <c r="E202" s="46" t="s">
        <v>946</v>
      </c>
      <c r="F202" s="38"/>
      <c r="G202" s="38"/>
      <c r="H202" s="38"/>
      <c r="I202" s="47" t="s">
        <v>947</v>
      </c>
      <c r="J202" s="48" t="s">
        <v>948</v>
      </c>
      <c r="K202" s="41"/>
      <c r="L202" s="55" t="s">
        <v>56</v>
      </c>
      <c r="M202" s="43" t="s">
        <v>50</v>
      </c>
    </row>
    <row r="203" spans="1:13" ht="15.75" customHeight="1">
      <c r="A203" s="1"/>
      <c r="B203" s="34" t="str">
        <f t="shared" si="0"/>
        <v>PARNAUDEAU_Mélanie</v>
      </c>
      <c r="C203" s="57" t="s">
        <v>949</v>
      </c>
      <c r="D203" s="58" t="s">
        <v>950</v>
      </c>
      <c r="E203" s="46" t="s">
        <v>951</v>
      </c>
      <c r="F203" s="38"/>
      <c r="G203" s="38"/>
      <c r="H203" s="38"/>
      <c r="I203" s="59" t="s">
        <v>952</v>
      </c>
      <c r="J203" s="60" t="s">
        <v>953</v>
      </c>
      <c r="K203" s="41" t="str">
        <f t="shared" ref="K203:K206" si="19">IF(ISBLANK(B203),"",LOWER(D203)&amp;"."&amp;LOWER(C203)&amp;"@cjd.net")</f>
        <v>mélanie.parnaudeau@cjd.net</v>
      </c>
      <c r="L203" s="61" t="s">
        <v>49</v>
      </c>
      <c r="M203" s="43" t="s">
        <v>50</v>
      </c>
    </row>
    <row r="204" spans="1:13" ht="15.75" customHeight="1">
      <c r="A204" s="1"/>
      <c r="B204" s="34" t="str">
        <f t="shared" si="0"/>
        <v>PAVERNE_Joanick</v>
      </c>
      <c r="C204" s="44" t="s">
        <v>954</v>
      </c>
      <c r="D204" s="45" t="s">
        <v>955</v>
      </c>
      <c r="E204" s="45" t="s">
        <v>956</v>
      </c>
      <c r="F204" s="38"/>
      <c r="G204" s="38"/>
      <c r="H204" s="38"/>
      <c r="I204" s="63" t="s">
        <v>957</v>
      </c>
      <c r="J204" s="48" t="s">
        <v>958</v>
      </c>
      <c r="K204" s="41" t="str">
        <f t="shared" si="19"/>
        <v>joanick.paverne@cjd.net</v>
      </c>
      <c r="L204" s="49" t="s">
        <v>73</v>
      </c>
      <c r="M204" s="43" t="s">
        <v>50</v>
      </c>
    </row>
    <row r="205" spans="1:13" ht="15.75" customHeight="1">
      <c r="A205" s="1"/>
      <c r="B205" s="34" t="str">
        <f t="shared" si="0"/>
        <v>PELSY_Boris</v>
      </c>
      <c r="C205" s="44" t="s">
        <v>959</v>
      </c>
      <c r="D205" s="46" t="s">
        <v>960</v>
      </c>
      <c r="E205" s="46" t="s">
        <v>961</v>
      </c>
      <c r="F205" s="38"/>
      <c r="G205" s="38"/>
      <c r="H205" s="38"/>
      <c r="I205" s="47" t="s">
        <v>962</v>
      </c>
      <c r="J205" s="48" t="s">
        <v>963</v>
      </c>
      <c r="K205" s="41" t="str">
        <f t="shared" si="19"/>
        <v>boris.pelsy@cjd.net</v>
      </c>
      <c r="L205" s="55" t="s">
        <v>79</v>
      </c>
      <c r="M205" s="43" t="s">
        <v>50</v>
      </c>
    </row>
    <row r="206" spans="1:13" ht="15.75" customHeight="1">
      <c r="A206" s="1"/>
      <c r="B206" s="34" t="str">
        <f t="shared" si="0"/>
        <v>PERCHERON_Richard</v>
      </c>
      <c r="C206" s="44" t="s">
        <v>964</v>
      </c>
      <c r="D206" s="46" t="s">
        <v>395</v>
      </c>
      <c r="E206" s="45" t="s">
        <v>965</v>
      </c>
      <c r="F206" s="52"/>
      <c r="G206" s="52"/>
      <c r="H206" s="52"/>
      <c r="I206" s="47" t="s">
        <v>966</v>
      </c>
      <c r="J206" s="71" t="s">
        <v>967</v>
      </c>
      <c r="K206" s="41" t="str">
        <f t="shared" si="19"/>
        <v>richard.percheron@cjd.net</v>
      </c>
      <c r="L206" s="49" t="s">
        <v>79</v>
      </c>
      <c r="M206" s="43" t="s">
        <v>50</v>
      </c>
    </row>
    <row r="207" spans="1:13" ht="15.75" customHeight="1">
      <c r="A207" s="1"/>
      <c r="B207" s="34" t="str">
        <f t="shared" si="0"/>
        <v>PÈRE_ROMAIN</v>
      </c>
      <c r="C207" s="44" t="s">
        <v>968</v>
      </c>
      <c r="D207" s="46" t="s">
        <v>969</v>
      </c>
      <c r="E207" s="46" t="s">
        <v>970</v>
      </c>
      <c r="F207" s="38"/>
      <c r="G207" s="38"/>
      <c r="H207" s="38"/>
      <c r="I207" s="47" t="s">
        <v>971</v>
      </c>
      <c r="J207" s="48" t="s">
        <v>972</v>
      </c>
      <c r="K207" s="41"/>
      <c r="L207" s="55" t="s">
        <v>62</v>
      </c>
      <c r="M207" s="43" t="s">
        <v>50</v>
      </c>
    </row>
    <row r="208" spans="1:13" ht="15.75" customHeight="1">
      <c r="A208" s="1"/>
      <c r="B208" s="34" t="str">
        <f t="shared" si="0"/>
        <v>PETITGENET_Maximilien</v>
      </c>
      <c r="C208" s="44" t="s">
        <v>973</v>
      </c>
      <c r="D208" s="46" t="s">
        <v>974</v>
      </c>
      <c r="E208" s="46" t="s">
        <v>975</v>
      </c>
      <c r="F208" s="38"/>
      <c r="G208" s="38"/>
      <c r="H208" s="38"/>
      <c r="I208" s="47" t="s">
        <v>976</v>
      </c>
      <c r="J208" s="48" t="s">
        <v>977</v>
      </c>
      <c r="K208" s="41" t="str">
        <f t="shared" ref="K208:K213" si="20">IF(ISBLANK(B208),"",LOWER(D208)&amp;"."&amp;LOWER(C208)&amp;"@cjd.net")</f>
        <v>maximilien.petitgenet@cjd.net</v>
      </c>
      <c r="L208" s="55" t="s">
        <v>49</v>
      </c>
      <c r="M208" s="43" t="s">
        <v>50</v>
      </c>
    </row>
    <row r="209" spans="1:13" ht="15.75" customHeight="1">
      <c r="A209" s="1"/>
      <c r="B209" s="34" t="str">
        <f t="shared" si="0"/>
        <v>PETORIN_Philippe</v>
      </c>
      <c r="C209" s="44" t="s">
        <v>978</v>
      </c>
      <c r="D209" s="46" t="s">
        <v>979</v>
      </c>
      <c r="E209" s="45" t="s">
        <v>980</v>
      </c>
      <c r="F209" s="52"/>
      <c r="G209" s="52"/>
      <c r="H209" s="52"/>
      <c r="I209" s="47" t="s">
        <v>981</v>
      </c>
      <c r="J209" s="48" t="s">
        <v>982</v>
      </c>
      <c r="K209" s="41" t="str">
        <f t="shared" si="20"/>
        <v>philippe.petorin@cjd.net</v>
      </c>
      <c r="L209" s="49" t="s">
        <v>79</v>
      </c>
      <c r="M209" s="43" t="s">
        <v>50</v>
      </c>
    </row>
    <row r="210" spans="1:13" ht="15.75" customHeight="1">
      <c r="A210" s="1"/>
      <c r="B210" s="34" t="str">
        <f t="shared" si="0"/>
        <v>PETREAU_Manuel</v>
      </c>
      <c r="C210" s="44" t="s">
        <v>983</v>
      </c>
      <c r="D210" s="46" t="s">
        <v>984</v>
      </c>
      <c r="E210" s="46" t="s">
        <v>985</v>
      </c>
      <c r="F210" s="38"/>
      <c r="G210" s="38"/>
      <c r="H210" s="38"/>
      <c r="I210" s="47" t="s">
        <v>986</v>
      </c>
      <c r="J210" s="48" t="s">
        <v>987</v>
      </c>
      <c r="K210" s="41" t="str">
        <f t="shared" si="20"/>
        <v>manuel.petreau@cjd.net</v>
      </c>
      <c r="L210" s="55" t="s">
        <v>49</v>
      </c>
      <c r="M210" s="43" t="s">
        <v>50</v>
      </c>
    </row>
    <row r="211" spans="1:13" ht="15.75" customHeight="1">
      <c r="A211" s="1"/>
      <c r="B211" s="34" t="str">
        <f t="shared" si="0"/>
        <v>PHILIPPEAU_Gaël</v>
      </c>
      <c r="C211" s="50" t="s">
        <v>988</v>
      </c>
      <c r="D211" s="45" t="s">
        <v>198</v>
      </c>
      <c r="E211" s="46" t="s">
        <v>729</v>
      </c>
      <c r="F211" s="38"/>
      <c r="G211" s="38"/>
      <c r="H211" s="38"/>
      <c r="I211" s="47" t="s">
        <v>989</v>
      </c>
      <c r="J211" s="48" t="s">
        <v>990</v>
      </c>
      <c r="K211" s="41" t="str">
        <f t="shared" si="20"/>
        <v>gaël.philippeau@cjd.net</v>
      </c>
      <c r="L211" s="49" t="s">
        <v>49</v>
      </c>
      <c r="M211" s="43" t="s">
        <v>50</v>
      </c>
    </row>
    <row r="212" spans="1:13" ht="15.75" customHeight="1">
      <c r="A212" s="1"/>
      <c r="B212" s="34" t="str">
        <f t="shared" si="0"/>
        <v>PIGEAU_Noël</v>
      </c>
      <c r="C212" s="57" t="s">
        <v>991</v>
      </c>
      <c r="D212" s="58" t="s">
        <v>992</v>
      </c>
      <c r="E212" s="46" t="s">
        <v>993</v>
      </c>
      <c r="F212" s="38"/>
      <c r="G212" s="38"/>
      <c r="H212" s="38"/>
      <c r="I212" s="59" t="s">
        <v>994</v>
      </c>
      <c r="J212" s="48" t="s">
        <v>995</v>
      </c>
      <c r="K212" s="41" t="str">
        <f t="shared" si="20"/>
        <v>noël.pigeau@cjd.net</v>
      </c>
      <c r="L212" s="61" t="s">
        <v>73</v>
      </c>
      <c r="M212" s="43" t="s">
        <v>50</v>
      </c>
    </row>
    <row r="213" spans="1:13" ht="15.75" customHeight="1">
      <c r="A213" s="1"/>
      <c r="B213" s="34" t="str">
        <f t="shared" si="0"/>
        <v>PINAUD_Eric</v>
      </c>
      <c r="C213" s="44" t="s">
        <v>996</v>
      </c>
      <c r="D213" s="45" t="s">
        <v>86</v>
      </c>
      <c r="E213" s="46" t="s">
        <v>997</v>
      </c>
      <c r="F213" s="38"/>
      <c r="G213" s="38"/>
      <c r="H213" s="38"/>
      <c r="I213" s="47" t="s">
        <v>998</v>
      </c>
      <c r="J213" s="48" t="s">
        <v>999</v>
      </c>
      <c r="K213" s="41" t="str">
        <f t="shared" si="20"/>
        <v>eric.pinaud@cjd.net</v>
      </c>
      <c r="L213" s="49" t="s">
        <v>49</v>
      </c>
      <c r="M213" s="43" t="s">
        <v>50</v>
      </c>
    </row>
    <row r="214" spans="1:13" ht="15.75" customHeight="1">
      <c r="A214" s="1"/>
      <c r="B214" s="34" t="str">
        <f t="shared" si="0"/>
        <v>PINIER_Julian</v>
      </c>
      <c r="C214" s="44" t="s">
        <v>1000</v>
      </c>
      <c r="D214" s="46" t="s">
        <v>1001</v>
      </c>
      <c r="E214" s="46" t="s">
        <v>1002</v>
      </c>
      <c r="F214" s="38"/>
      <c r="G214" s="38"/>
      <c r="H214" s="38"/>
      <c r="I214" s="47" t="s">
        <v>1003</v>
      </c>
      <c r="J214" s="48" t="s">
        <v>1004</v>
      </c>
      <c r="K214" s="41"/>
      <c r="L214" s="55" t="s">
        <v>73</v>
      </c>
      <c r="M214" s="43" t="s">
        <v>50</v>
      </c>
    </row>
    <row r="215" spans="1:13" ht="15.75" customHeight="1">
      <c r="A215" s="1"/>
      <c r="B215" s="34" t="str">
        <f t="shared" si="0"/>
        <v>PIROELLE_Geraldine</v>
      </c>
      <c r="C215" s="44" t="s">
        <v>1005</v>
      </c>
      <c r="D215" s="46" t="s">
        <v>1006</v>
      </c>
      <c r="E215" s="46" t="s">
        <v>1007</v>
      </c>
      <c r="F215" s="38"/>
      <c r="G215" s="38"/>
      <c r="H215" s="38"/>
      <c r="I215" s="47" t="s">
        <v>1008</v>
      </c>
      <c r="J215" s="48" t="s">
        <v>1009</v>
      </c>
      <c r="K215" s="41" t="str">
        <f t="shared" ref="K215:K217" si="21">IF(ISBLANK(B215),"",LOWER(D215)&amp;"."&amp;LOWER(C215)&amp;"@cjd.net")</f>
        <v>geraldine.piroelle@cjd.net</v>
      </c>
      <c r="L215" s="55" t="s">
        <v>49</v>
      </c>
      <c r="M215" s="43" t="s">
        <v>50</v>
      </c>
    </row>
    <row r="216" spans="1:13" ht="15.75" customHeight="1">
      <c r="A216" s="1"/>
      <c r="B216" s="34" t="str">
        <f t="shared" si="0"/>
        <v>PLOQUIN_Franck</v>
      </c>
      <c r="C216" s="57" t="s">
        <v>1010</v>
      </c>
      <c r="D216" s="58" t="s">
        <v>436</v>
      </c>
      <c r="E216" s="46" t="s">
        <v>1011</v>
      </c>
      <c r="F216" s="38"/>
      <c r="G216" s="38"/>
      <c r="H216" s="38"/>
      <c r="I216" s="59" t="s">
        <v>1012</v>
      </c>
      <c r="J216" s="60" t="s">
        <v>1013</v>
      </c>
      <c r="K216" s="41" t="str">
        <f t="shared" si="21"/>
        <v>franck.ploquin@cjd.net</v>
      </c>
      <c r="L216" s="61" t="s">
        <v>79</v>
      </c>
      <c r="M216" s="43" t="s">
        <v>50</v>
      </c>
    </row>
    <row r="217" spans="1:13" ht="15.75" customHeight="1">
      <c r="A217" s="1"/>
      <c r="B217" s="34" t="str">
        <f t="shared" si="0"/>
        <v>POILANE_Fabrice</v>
      </c>
      <c r="C217" s="44" t="s">
        <v>1014</v>
      </c>
      <c r="D217" s="46" t="s">
        <v>1015</v>
      </c>
      <c r="E217" s="46" t="s">
        <v>1016</v>
      </c>
      <c r="F217" s="38"/>
      <c r="G217" s="38"/>
      <c r="H217" s="38"/>
      <c r="I217" s="47" t="s">
        <v>1017</v>
      </c>
      <c r="J217" s="48" t="s">
        <v>1018</v>
      </c>
      <c r="K217" s="41" t="str">
        <f t="shared" si="21"/>
        <v>fabrice.poilane@cjd.net</v>
      </c>
      <c r="L217" s="55" t="s">
        <v>56</v>
      </c>
      <c r="M217" s="43" t="s">
        <v>50</v>
      </c>
    </row>
    <row r="218" spans="1:13" ht="15.75" customHeight="1">
      <c r="A218" s="1"/>
      <c r="B218" s="34" t="str">
        <f t="shared" si="0"/>
        <v>POINOT BOUGERET_Gabrielle</v>
      </c>
      <c r="C218" s="44" t="s">
        <v>1019</v>
      </c>
      <c r="D218" s="46" t="s">
        <v>1020</v>
      </c>
      <c r="E218" s="46" t="s">
        <v>1021</v>
      </c>
      <c r="F218" s="38"/>
      <c r="G218" s="38"/>
      <c r="H218" s="38"/>
      <c r="I218" s="47" t="s">
        <v>1022</v>
      </c>
      <c r="J218" s="48" t="s">
        <v>1023</v>
      </c>
      <c r="K218" s="41"/>
      <c r="L218" s="55" t="s">
        <v>62</v>
      </c>
      <c r="M218" s="43" t="s">
        <v>50</v>
      </c>
    </row>
    <row r="219" spans="1:13" ht="15.75" customHeight="1">
      <c r="A219" s="1"/>
      <c r="B219" s="34" t="str">
        <f t="shared" si="0"/>
        <v>PORCHEL_Samuel</v>
      </c>
      <c r="C219" s="44" t="s">
        <v>1024</v>
      </c>
      <c r="D219" s="46" t="s">
        <v>1025</v>
      </c>
      <c r="E219" s="46" t="s">
        <v>1026</v>
      </c>
      <c r="F219" s="38"/>
      <c r="G219" s="38"/>
      <c r="H219" s="38"/>
      <c r="I219" s="47" t="s">
        <v>1027</v>
      </c>
      <c r="J219" s="48" t="s">
        <v>1028</v>
      </c>
      <c r="K219" s="41" t="str">
        <f t="shared" ref="K219:K242" si="22">IF(ISBLANK(B219),"",LOWER(D219)&amp;"."&amp;LOWER(C219)&amp;"@cjd.net")</f>
        <v>samuel.porchel@cjd.net</v>
      </c>
      <c r="L219" s="55" t="s">
        <v>56</v>
      </c>
      <c r="M219" s="43" t="s">
        <v>50</v>
      </c>
    </row>
    <row r="220" spans="1:13" ht="15.75" customHeight="1">
      <c r="A220" s="1"/>
      <c r="B220" s="34" t="str">
        <f t="shared" si="0"/>
        <v>POURPOINT_Alexandra</v>
      </c>
      <c r="C220" s="44" t="s">
        <v>1029</v>
      </c>
      <c r="D220" s="46" t="s">
        <v>1030</v>
      </c>
      <c r="E220" s="46" t="s">
        <v>1031</v>
      </c>
      <c r="F220" s="38"/>
      <c r="G220" s="38"/>
      <c r="H220" s="38"/>
      <c r="I220" s="47" t="s">
        <v>1032</v>
      </c>
      <c r="J220" s="48" t="s">
        <v>1033</v>
      </c>
      <c r="K220" s="41" t="str">
        <f t="shared" si="22"/>
        <v>alexandra.pourpoint@cjd.net</v>
      </c>
      <c r="L220" s="55" t="s">
        <v>73</v>
      </c>
      <c r="M220" s="43" t="s">
        <v>50</v>
      </c>
    </row>
    <row r="221" spans="1:13" ht="15.75" customHeight="1">
      <c r="A221" s="1"/>
      <c r="B221" s="34" t="str">
        <f t="shared" si="0"/>
        <v>PRENTOUT_Olivier</v>
      </c>
      <c r="C221" s="44" t="s">
        <v>1034</v>
      </c>
      <c r="D221" s="45" t="s">
        <v>414</v>
      </c>
      <c r="E221" s="46" t="s">
        <v>1035</v>
      </c>
      <c r="F221" s="38"/>
      <c r="G221" s="38"/>
      <c r="H221" s="38"/>
      <c r="I221" s="47" t="s">
        <v>1036</v>
      </c>
      <c r="J221" s="48" t="s">
        <v>1037</v>
      </c>
      <c r="K221" s="41" t="str">
        <f t="shared" si="22"/>
        <v>olivier.prentout@cjd.net</v>
      </c>
      <c r="L221" s="49" t="s">
        <v>79</v>
      </c>
      <c r="M221" s="43" t="s">
        <v>50</v>
      </c>
    </row>
    <row r="222" spans="1:13" ht="15.75" customHeight="1">
      <c r="A222" s="1"/>
      <c r="B222" s="34" t="str">
        <f t="shared" si="0"/>
        <v>PRIETO_Bill Noël</v>
      </c>
      <c r="C222" s="57" t="s">
        <v>1038</v>
      </c>
      <c r="D222" s="58" t="s">
        <v>1039</v>
      </c>
      <c r="E222" s="46" t="s">
        <v>1040</v>
      </c>
      <c r="F222" s="38"/>
      <c r="G222" s="38"/>
      <c r="H222" s="38"/>
      <c r="I222" s="59" t="s">
        <v>1041</v>
      </c>
      <c r="J222" s="60" t="s">
        <v>1042</v>
      </c>
      <c r="K222" s="41" t="str">
        <f t="shared" si="22"/>
        <v>bill noël.prieto@cjd.net</v>
      </c>
      <c r="L222" s="61" t="s">
        <v>62</v>
      </c>
      <c r="M222" s="43" t="s">
        <v>50</v>
      </c>
    </row>
    <row r="223" spans="1:13" ht="15.75" customHeight="1">
      <c r="A223" s="1"/>
      <c r="B223" s="34" t="str">
        <f t="shared" si="0"/>
        <v>PROUST_Pascale</v>
      </c>
      <c r="C223" s="44" t="s">
        <v>1043</v>
      </c>
      <c r="D223" s="45" t="s">
        <v>1044</v>
      </c>
      <c r="E223" s="46" t="s">
        <v>1045</v>
      </c>
      <c r="F223" s="38"/>
      <c r="G223" s="38"/>
      <c r="H223" s="38"/>
      <c r="I223" s="47" t="s">
        <v>1046</v>
      </c>
      <c r="J223" s="48" t="s">
        <v>1047</v>
      </c>
      <c r="K223" s="41" t="str">
        <f t="shared" si="22"/>
        <v>pascale.proust@cjd.net</v>
      </c>
      <c r="L223" s="49" t="s">
        <v>79</v>
      </c>
      <c r="M223" s="43" t="s">
        <v>50</v>
      </c>
    </row>
    <row r="224" spans="1:13" ht="15.75" customHeight="1">
      <c r="A224" s="1"/>
      <c r="B224" s="34" t="str">
        <f t="shared" si="0"/>
        <v>RASSON_ALEXANDRE</v>
      </c>
      <c r="C224" s="50" t="s">
        <v>1048</v>
      </c>
      <c r="D224" s="51" t="s">
        <v>1049</v>
      </c>
      <c r="E224" s="45" t="s">
        <v>1050</v>
      </c>
      <c r="F224" s="52"/>
      <c r="G224" s="52"/>
      <c r="H224" s="52"/>
      <c r="I224" s="53">
        <v>635213203</v>
      </c>
      <c r="J224" s="65" t="s">
        <v>1051</v>
      </c>
      <c r="K224" s="41" t="str">
        <f t="shared" si="22"/>
        <v>alexandre.rasson@cjd.net</v>
      </c>
      <c r="L224" s="54" t="s">
        <v>73</v>
      </c>
      <c r="M224" s="43" t="s">
        <v>50</v>
      </c>
    </row>
    <row r="225" spans="1:13" ht="15.75" customHeight="1">
      <c r="A225" s="1"/>
      <c r="B225" s="34" t="str">
        <f t="shared" si="0"/>
        <v>RAY_Sébastien</v>
      </c>
      <c r="C225" s="44" t="s">
        <v>1052</v>
      </c>
      <c r="D225" s="46" t="s">
        <v>870</v>
      </c>
      <c r="E225" s="46" t="s">
        <v>1053</v>
      </c>
      <c r="F225" s="38"/>
      <c r="G225" s="38"/>
      <c r="H225" s="38"/>
      <c r="I225" s="47" t="s">
        <v>1054</v>
      </c>
      <c r="J225" s="64" t="s">
        <v>1055</v>
      </c>
      <c r="K225" s="41" t="str">
        <f t="shared" si="22"/>
        <v>sébastien.ray@cjd.net</v>
      </c>
      <c r="L225" s="55" t="s">
        <v>49</v>
      </c>
      <c r="M225" s="43" t="s">
        <v>50</v>
      </c>
    </row>
    <row r="226" spans="1:13" ht="15.75" customHeight="1">
      <c r="A226" s="1"/>
      <c r="B226" s="34" t="str">
        <f t="shared" si="0"/>
        <v>RAYNAUD_Cédric</v>
      </c>
      <c r="C226" s="50" t="s">
        <v>1056</v>
      </c>
      <c r="D226" s="51" t="s">
        <v>1057</v>
      </c>
      <c r="E226" s="45" t="s">
        <v>1058</v>
      </c>
      <c r="F226" s="52"/>
      <c r="G226" s="52"/>
      <c r="H226" s="52"/>
      <c r="I226" s="53" t="s">
        <v>1059</v>
      </c>
      <c r="J226" s="65" t="s">
        <v>1060</v>
      </c>
      <c r="K226" s="41" t="str">
        <f t="shared" si="22"/>
        <v>cédric.raynaud@cjd.net</v>
      </c>
      <c r="L226" s="54" t="s">
        <v>62</v>
      </c>
      <c r="M226" s="43" t="s">
        <v>50</v>
      </c>
    </row>
    <row r="227" spans="1:13" ht="15.75" customHeight="1">
      <c r="A227" s="1"/>
      <c r="B227" s="34" t="str">
        <f t="shared" si="0"/>
        <v>RENAUD_Jonathan</v>
      </c>
      <c r="C227" s="44" t="s">
        <v>1061</v>
      </c>
      <c r="D227" s="45" t="s">
        <v>1062</v>
      </c>
      <c r="E227" s="46" t="s">
        <v>1063</v>
      </c>
      <c r="F227" s="38"/>
      <c r="G227" s="38"/>
      <c r="H227" s="38"/>
      <c r="I227" s="47" t="s">
        <v>1064</v>
      </c>
      <c r="J227" s="48" t="s">
        <v>1065</v>
      </c>
      <c r="K227" s="41" t="str">
        <f t="shared" si="22"/>
        <v>jonathan.renaud@cjd.net</v>
      </c>
      <c r="L227" s="49" t="s">
        <v>73</v>
      </c>
      <c r="M227" s="43" t="s">
        <v>50</v>
      </c>
    </row>
    <row r="228" spans="1:13" ht="15.75" customHeight="1">
      <c r="A228" s="1"/>
      <c r="B228" s="34" t="str">
        <f t="shared" si="0"/>
        <v>RENAULT_Hugues</v>
      </c>
      <c r="C228" s="44" t="s">
        <v>1066</v>
      </c>
      <c r="D228" s="46" t="s">
        <v>1067</v>
      </c>
      <c r="E228" s="45" t="s">
        <v>1068</v>
      </c>
      <c r="F228" s="52"/>
      <c r="G228" s="52"/>
      <c r="H228" s="52"/>
      <c r="I228" s="47" t="s">
        <v>1069</v>
      </c>
      <c r="J228" s="48" t="s">
        <v>1070</v>
      </c>
      <c r="K228" s="41" t="str">
        <f t="shared" si="22"/>
        <v>hugues.renault@cjd.net</v>
      </c>
      <c r="L228" s="49" t="s">
        <v>79</v>
      </c>
      <c r="M228" s="43" t="s">
        <v>50</v>
      </c>
    </row>
    <row r="229" spans="1:13" ht="15.75" customHeight="1">
      <c r="A229" s="1"/>
      <c r="B229" s="34" t="str">
        <f t="shared" si="0"/>
        <v>RENAY_Karine</v>
      </c>
      <c r="C229" s="50" t="s">
        <v>1071</v>
      </c>
      <c r="D229" s="51" t="s">
        <v>1072</v>
      </c>
      <c r="E229" s="45" t="s">
        <v>1073</v>
      </c>
      <c r="F229" s="52"/>
      <c r="G229" s="52"/>
      <c r="H229" s="52"/>
      <c r="I229" s="53" t="s">
        <v>1074</v>
      </c>
      <c r="J229" s="48" t="s">
        <v>1075</v>
      </c>
      <c r="K229" s="41" t="str">
        <f t="shared" si="22"/>
        <v>karine.renay@cjd.net</v>
      </c>
      <c r="L229" s="54" t="s">
        <v>56</v>
      </c>
      <c r="M229" s="43" t="s">
        <v>50</v>
      </c>
    </row>
    <row r="230" spans="1:13" ht="15.75" customHeight="1">
      <c r="A230" s="1"/>
      <c r="B230" s="34" t="str">
        <f t="shared" si="0"/>
        <v>RENEUVE_Stéphane</v>
      </c>
      <c r="C230" s="57" t="s">
        <v>1076</v>
      </c>
      <c r="D230" s="58" t="s">
        <v>635</v>
      </c>
      <c r="E230" s="46" t="s">
        <v>1077</v>
      </c>
      <c r="F230" s="38"/>
      <c r="G230" s="38"/>
      <c r="H230" s="38"/>
      <c r="I230" s="59" t="s">
        <v>1078</v>
      </c>
      <c r="J230" s="48" t="s">
        <v>1079</v>
      </c>
      <c r="K230" s="41" t="str">
        <f t="shared" si="22"/>
        <v>stéphane.reneuve@cjd.net</v>
      </c>
      <c r="L230" s="61" t="s">
        <v>73</v>
      </c>
      <c r="M230" s="43" t="s">
        <v>50</v>
      </c>
    </row>
    <row r="231" spans="1:13" ht="15.75" customHeight="1">
      <c r="A231" s="1"/>
      <c r="B231" s="34" t="str">
        <f t="shared" si="0"/>
        <v>REVERS_Yannick</v>
      </c>
      <c r="C231" s="44" t="s">
        <v>1080</v>
      </c>
      <c r="D231" s="46" t="s">
        <v>1081</v>
      </c>
      <c r="E231" s="45" t="s">
        <v>1082</v>
      </c>
      <c r="F231" s="52"/>
      <c r="G231" s="52"/>
      <c r="H231" s="52"/>
      <c r="I231" s="47" t="s">
        <v>1083</v>
      </c>
      <c r="J231" s="48" t="s">
        <v>1084</v>
      </c>
      <c r="K231" s="41" t="str">
        <f t="shared" si="22"/>
        <v>yannick.revers@cjd.net</v>
      </c>
      <c r="L231" s="49" t="s">
        <v>79</v>
      </c>
      <c r="M231" s="43" t="s">
        <v>50</v>
      </c>
    </row>
    <row r="232" spans="1:13" ht="15.75" customHeight="1">
      <c r="A232" s="1"/>
      <c r="B232" s="34" t="str">
        <f t="shared" si="0"/>
        <v>REY_Arnaud</v>
      </c>
      <c r="C232" s="50" t="s">
        <v>1085</v>
      </c>
      <c r="D232" s="51" t="s">
        <v>246</v>
      </c>
      <c r="E232" s="45" t="s">
        <v>1086</v>
      </c>
      <c r="F232" s="52"/>
      <c r="G232" s="52"/>
      <c r="H232" s="52"/>
      <c r="I232" s="53" t="s">
        <v>1087</v>
      </c>
      <c r="J232" s="48" t="s">
        <v>1088</v>
      </c>
      <c r="K232" s="41" t="str">
        <f t="shared" si="22"/>
        <v>arnaud.rey@cjd.net</v>
      </c>
      <c r="L232" s="54" t="s">
        <v>73</v>
      </c>
      <c r="M232" s="43" t="s">
        <v>50</v>
      </c>
    </row>
    <row r="233" spans="1:13" ht="15.75" customHeight="1">
      <c r="A233" s="1"/>
      <c r="B233" s="34" t="str">
        <f t="shared" si="0"/>
        <v>RIBANO_Benjamin</v>
      </c>
      <c r="C233" s="44" t="s">
        <v>1089</v>
      </c>
      <c r="D233" s="46" t="s">
        <v>282</v>
      </c>
      <c r="E233" s="45" t="s">
        <v>1090</v>
      </c>
      <c r="F233" s="52"/>
      <c r="G233" s="52"/>
      <c r="H233" s="52"/>
      <c r="I233" s="47" t="s">
        <v>1091</v>
      </c>
      <c r="J233" s="48" t="s">
        <v>1092</v>
      </c>
      <c r="K233" s="41" t="str">
        <f t="shared" si="22"/>
        <v>benjamin.ribano@cjd.net</v>
      </c>
      <c r="L233" s="49" t="s">
        <v>56</v>
      </c>
      <c r="M233" s="43" t="s">
        <v>50</v>
      </c>
    </row>
    <row r="234" spans="1:13" ht="15.75" customHeight="1">
      <c r="A234" s="1"/>
      <c r="B234" s="34" t="str">
        <f t="shared" si="0"/>
        <v>RICARD_Nicolas</v>
      </c>
      <c r="C234" s="50" t="s">
        <v>1093</v>
      </c>
      <c r="D234" s="45" t="s">
        <v>184</v>
      </c>
      <c r="E234" s="45" t="s">
        <v>1094</v>
      </c>
      <c r="F234" s="52"/>
      <c r="G234" s="52"/>
      <c r="H234" s="52"/>
      <c r="I234" s="62" t="s">
        <v>1095</v>
      </c>
      <c r="J234" s="48" t="s">
        <v>1096</v>
      </c>
      <c r="K234" s="41" t="str">
        <f t="shared" si="22"/>
        <v>nicolas.ricard@cjd.net</v>
      </c>
      <c r="L234" s="49" t="s">
        <v>62</v>
      </c>
      <c r="M234" s="43" t="s">
        <v>50</v>
      </c>
    </row>
    <row r="235" spans="1:13" ht="15.75" customHeight="1">
      <c r="A235" s="1"/>
      <c r="B235" s="34" t="str">
        <f t="shared" si="0"/>
        <v>RIVAULT_Laurent</v>
      </c>
      <c r="C235" s="57" t="s">
        <v>1097</v>
      </c>
      <c r="D235" s="58" t="s">
        <v>303</v>
      </c>
      <c r="E235" s="68" t="s">
        <v>1098</v>
      </c>
      <c r="F235" s="38"/>
      <c r="G235" s="38"/>
      <c r="H235" s="38"/>
      <c r="I235" s="59" t="s">
        <v>1099</v>
      </c>
      <c r="J235" s="64" t="s">
        <v>1100</v>
      </c>
      <c r="K235" s="41" t="str">
        <f t="shared" si="22"/>
        <v>laurent.rivault@cjd.net</v>
      </c>
      <c r="L235" s="61" t="s">
        <v>49</v>
      </c>
      <c r="M235" s="43" t="s">
        <v>50</v>
      </c>
    </row>
    <row r="236" spans="1:13" ht="15.75" customHeight="1">
      <c r="A236" s="1"/>
      <c r="B236" s="34" t="str">
        <f t="shared" si="0"/>
        <v>RIVAULT_Sebastien</v>
      </c>
      <c r="C236" s="44" t="s">
        <v>1097</v>
      </c>
      <c r="D236" s="46" t="s">
        <v>856</v>
      </c>
      <c r="E236" s="46" t="s">
        <v>1101</v>
      </c>
      <c r="F236" s="38"/>
      <c r="G236" s="38"/>
      <c r="H236" s="38"/>
      <c r="I236" s="47" t="s">
        <v>1102</v>
      </c>
      <c r="J236" s="64" t="s">
        <v>1103</v>
      </c>
      <c r="K236" s="41" t="str">
        <f t="shared" si="22"/>
        <v>sebastien.rivault@cjd.net</v>
      </c>
      <c r="L236" s="55" t="s">
        <v>49</v>
      </c>
      <c r="M236" s="43" t="s">
        <v>50</v>
      </c>
    </row>
    <row r="237" spans="1:13" ht="15.75" customHeight="1">
      <c r="A237" s="1"/>
      <c r="B237" s="34" t="str">
        <f t="shared" si="0"/>
        <v>RIVIERE_Maylis</v>
      </c>
      <c r="C237" s="44" t="s">
        <v>1104</v>
      </c>
      <c r="D237" s="46" t="s">
        <v>1105</v>
      </c>
      <c r="E237" s="45" t="s">
        <v>1106</v>
      </c>
      <c r="F237" s="52"/>
      <c r="G237" s="52"/>
      <c r="H237" s="52"/>
      <c r="I237" s="47" t="s">
        <v>1107</v>
      </c>
      <c r="J237" s="48" t="s">
        <v>1108</v>
      </c>
      <c r="K237" s="41" t="str">
        <f t="shared" si="22"/>
        <v>maylis.riviere@cjd.net</v>
      </c>
      <c r="L237" s="49" t="s">
        <v>62</v>
      </c>
      <c r="M237" s="43" t="s">
        <v>50</v>
      </c>
    </row>
    <row r="238" spans="1:13" ht="15.75" customHeight="1">
      <c r="A238" s="1"/>
      <c r="B238" s="34" t="str">
        <f t="shared" si="0"/>
        <v>RIVIERE_Thomas</v>
      </c>
      <c r="C238" s="44" t="s">
        <v>1104</v>
      </c>
      <c r="D238" s="46" t="s">
        <v>58</v>
      </c>
      <c r="E238" s="46" t="s">
        <v>1109</v>
      </c>
      <c r="F238" s="34"/>
      <c r="G238" s="34"/>
      <c r="H238" s="34"/>
      <c r="I238" s="47" t="s">
        <v>1110</v>
      </c>
      <c r="J238" s="48" t="s">
        <v>1111</v>
      </c>
      <c r="K238" s="41" t="str">
        <f t="shared" si="22"/>
        <v>thomas.riviere@cjd.net</v>
      </c>
      <c r="L238" s="49" t="s">
        <v>56</v>
      </c>
      <c r="M238" s="43" t="s">
        <v>50</v>
      </c>
    </row>
    <row r="239" spans="1:13" ht="15.75" customHeight="1">
      <c r="A239" s="1"/>
      <c r="B239" s="34" t="str">
        <f t="shared" si="0"/>
        <v>ROLAIN_Renaud</v>
      </c>
      <c r="C239" s="44" t="s">
        <v>1112</v>
      </c>
      <c r="D239" s="46" t="s">
        <v>650</v>
      </c>
      <c r="E239" s="46" t="s">
        <v>1113</v>
      </c>
      <c r="F239" s="38"/>
      <c r="G239" s="38"/>
      <c r="H239" s="38"/>
      <c r="I239" s="47" t="s">
        <v>1114</v>
      </c>
      <c r="J239" s="48" t="s">
        <v>1115</v>
      </c>
      <c r="K239" s="41" t="str">
        <f t="shared" si="22"/>
        <v>renaud.rolain@cjd.net</v>
      </c>
      <c r="L239" s="55" t="s">
        <v>79</v>
      </c>
      <c r="M239" s="43" t="s">
        <v>50</v>
      </c>
    </row>
    <row r="240" spans="1:13" ht="15.75" customHeight="1">
      <c r="A240" s="1"/>
      <c r="B240" s="34" t="str">
        <f t="shared" si="0"/>
        <v>ROTH_Jean Baptiste</v>
      </c>
      <c r="C240" s="57" t="s">
        <v>1116</v>
      </c>
      <c r="D240" s="58" t="s">
        <v>45</v>
      </c>
      <c r="E240" s="46" t="s">
        <v>1117</v>
      </c>
      <c r="F240" s="38"/>
      <c r="G240" s="38"/>
      <c r="H240" s="38"/>
      <c r="I240" s="59" t="s">
        <v>1118</v>
      </c>
      <c r="J240" s="60" t="s">
        <v>1119</v>
      </c>
      <c r="K240" s="41" t="str">
        <f t="shared" si="22"/>
        <v>jean baptiste.roth@cjd.net</v>
      </c>
      <c r="L240" s="61" t="s">
        <v>79</v>
      </c>
      <c r="M240" s="43" t="s">
        <v>50</v>
      </c>
    </row>
    <row r="241" spans="1:13" ht="15.75" customHeight="1">
      <c r="A241" s="1"/>
      <c r="B241" s="34" t="str">
        <f t="shared" si="0"/>
        <v>ROUBY_Jean Brice</v>
      </c>
      <c r="C241" s="57" t="s">
        <v>1120</v>
      </c>
      <c r="D241" s="58" t="s">
        <v>1121</v>
      </c>
      <c r="E241" s="46" t="s">
        <v>1122</v>
      </c>
      <c r="F241" s="38"/>
      <c r="G241" s="38"/>
      <c r="H241" s="38"/>
      <c r="I241" s="59" t="s">
        <v>1123</v>
      </c>
      <c r="J241" s="60" t="s">
        <v>1124</v>
      </c>
      <c r="K241" s="41" t="str">
        <f t="shared" si="22"/>
        <v>jean brice.rouby@cjd.net</v>
      </c>
      <c r="L241" s="61" t="s">
        <v>56</v>
      </c>
      <c r="M241" s="43" t="s">
        <v>50</v>
      </c>
    </row>
    <row r="242" spans="1:13" ht="15.75" customHeight="1">
      <c r="A242" s="1"/>
      <c r="B242" s="34" t="str">
        <f t="shared" si="0"/>
        <v>ROUSSEAU_Eleonore</v>
      </c>
      <c r="C242" s="44" t="s">
        <v>1125</v>
      </c>
      <c r="D242" s="46" t="s">
        <v>1126</v>
      </c>
      <c r="E242" s="45" t="s">
        <v>1127</v>
      </c>
      <c r="F242" s="52"/>
      <c r="G242" s="52"/>
      <c r="H242" s="52"/>
      <c r="I242" s="47" t="s">
        <v>1128</v>
      </c>
      <c r="J242" s="48" t="s">
        <v>1129</v>
      </c>
      <c r="K242" s="41" t="str">
        <f t="shared" si="22"/>
        <v>eleonore.rousseau@cjd.net</v>
      </c>
      <c r="L242" s="49" t="s">
        <v>62</v>
      </c>
      <c r="M242" s="43" t="s">
        <v>50</v>
      </c>
    </row>
    <row r="243" spans="1:13" ht="15.75" customHeight="1">
      <c r="A243" s="1"/>
      <c r="B243" s="34" t="str">
        <f t="shared" si="0"/>
        <v>ROUX_Abel</v>
      </c>
      <c r="C243" s="44" t="s">
        <v>1130</v>
      </c>
      <c r="D243" s="46" t="s">
        <v>1131</v>
      </c>
      <c r="E243" s="46" t="s">
        <v>1132</v>
      </c>
      <c r="F243" s="38"/>
      <c r="G243" s="38"/>
      <c r="H243" s="38"/>
      <c r="I243" s="47" t="s">
        <v>1133</v>
      </c>
      <c r="J243" s="48" t="s">
        <v>1134</v>
      </c>
      <c r="K243" s="41"/>
      <c r="L243" s="55" t="s">
        <v>73</v>
      </c>
      <c r="M243" s="43" t="s">
        <v>50</v>
      </c>
    </row>
    <row r="244" spans="1:13" ht="15.75" customHeight="1">
      <c r="A244" s="1"/>
      <c r="B244" s="34" t="str">
        <f t="shared" si="0"/>
        <v>ROUZEAU_Marion</v>
      </c>
      <c r="C244" s="44" t="s">
        <v>1135</v>
      </c>
      <c r="D244" s="46" t="s">
        <v>945</v>
      </c>
      <c r="E244" s="46" t="s">
        <v>1136</v>
      </c>
      <c r="F244" s="38"/>
      <c r="G244" s="38"/>
      <c r="H244" s="38"/>
      <c r="I244" s="47" t="s">
        <v>1137</v>
      </c>
      <c r="J244" s="48" t="s">
        <v>1138</v>
      </c>
      <c r="K244" s="41"/>
      <c r="L244" s="55" t="s">
        <v>62</v>
      </c>
      <c r="M244" s="43" t="s">
        <v>50</v>
      </c>
    </row>
    <row r="245" spans="1:13" ht="15.75" customHeight="1">
      <c r="A245" s="1"/>
      <c r="B245" s="34" t="str">
        <f t="shared" si="0"/>
        <v>ROY_Damien</v>
      </c>
      <c r="C245" s="44" t="s">
        <v>1139</v>
      </c>
      <c r="D245" s="46" t="s">
        <v>1140</v>
      </c>
      <c r="E245" s="46" t="s">
        <v>1141</v>
      </c>
      <c r="F245" s="38"/>
      <c r="G245" s="38"/>
      <c r="H245" s="38"/>
      <c r="I245" s="47" t="s">
        <v>1142</v>
      </c>
      <c r="J245" s="48" t="s">
        <v>1143</v>
      </c>
      <c r="K245" s="41"/>
      <c r="L245" s="55" t="s">
        <v>56</v>
      </c>
      <c r="M245" s="43" t="s">
        <v>50</v>
      </c>
    </row>
    <row r="246" spans="1:13" ht="15.75" customHeight="1">
      <c r="A246" s="1"/>
      <c r="B246" s="34" t="str">
        <f t="shared" si="0"/>
        <v>RUMEAU_Francois</v>
      </c>
      <c r="C246" s="57" t="s">
        <v>1144</v>
      </c>
      <c r="D246" s="58" t="s">
        <v>347</v>
      </c>
      <c r="E246" s="46" t="s">
        <v>1145</v>
      </c>
      <c r="F246" s="38"/>
      <c r="G246" s="38"/>
      <c r="H246" s="38"/>
      <c r="I246" s="47" t="s">
        <v>1146</v>
      </c>
      <c r="J246" s="48" t="s">
        <v>1147</v>
      </c>
      <c r="K246" s="41" t="str">
        <f t="shared" ref="K246:K261" si="23">IF(ISBLANK(B246),"",LOWER(D246)&amp;"."&amp;LOWER(C246)&amp;"@cjd.net")</f>
        <v>francois.rumeau@cjd.net</v>
      </c>
      <c r="L246" s="61" t="s">
        <v>56</v>
      </c>
      <c r="M246" s="43" t="s">
        <v>50</v>
      </c>
    </row>
    <row r="247" spans="1:13" ht="15.75" customHeight="1">
      <c r="A247" s="1"/>
      <c r="B247" s="34" t="str">
        <f t="shared" si="0"/>
        <v>SAILLY_Franck</v>
      </c>
      <c r="C247" s="44" t="s">
        <v>1148</v>
      </c>
      <c r="D247" s="45" t="s">
        <v>436</v>
      </c>
      <c r="E247" s="46" t="s">
        <v>1149</v>
      </c>
      <c r="F247" s="38"/>
      <c r="G247" s="38"/>
      <c r="H247" s="38"/>
      <c r="I247" s="47" t="s">
        <v>1150</v>
      </c>
      <c r="J247" s="48" t="s">
        <v>1151</v>
      </c>
      <c r="K247" s="41" t="str">
        <f t="shared" si="23"/>
        <v>franck.sailly@cjd.net</v>
      </c>
      <c r="L247" s="49" t="s">
        <v>79</v>
      </c>
      <c r="M247" s="43" t="s">
        <v>50</v>
      </c>
    </row>
    <row r="248" spans="1:13" ht="15.75" customHeight="1">
      <c r="A248" s="1"/>
      <c r="B248" s="34" t="str">
        <f t="shared" si="0"/>
        <v>SALESSE_Claire</v>
      </c>
      <c r="C248" s="57" t="s">
        <v>1152</v>
      </c>
      <c r="D248" s="58" t="s">
        <v>203</v>
      </c>
      <c r="E248" s="46" t="s">
        <v>1153</v>
      </c>
      <c r="F248" s="38"/>
      <c r="G248" s="38"/>
      <c r="H248" s="38"/>
      <c r="I248" s="59" t="s">
        <v>1154</v>
      </c>
      <c r="J248" s="60" t="s">
        <v>1155</v>
      </c>
      <c r="K248" s="41" t="str">
        <f t="shared" si="23"/>
        <v>claire.salesse@cjd.net</v>
      </c>
      <c r="L248" s="61" t="s">
        <v>62</v>
      </c>
      <c r="M248" s="43" t="s">
        <v>50</v>
      </c>
    </row>
    <row r="249" spans="1:13" ht="15.75" customHeight="1">
      <c r="A249" s="1"/>
      <c r="B249" s="34" t="str">
        <f t="shared" si="0"/>
        <v>SALLE_Pierre Emmanuel</v>
      </c>
      <c r="C249" s="44" t="s">
        <v>1156</v>
      </c>
      <c r="D249" s="46" t="s">
        <v>1157</v>
      </c>
      <c r="E249" s="46" t="s">
        <v>1109</v>
      </c>
      <c r="F249" s="38"/>
      <c r="G249" s="38"/>
      <c r="H249" s="38"/>
      <c r="I249" s="47" t="s">
        <v>1158</v>
      </c>
      <c r="J249" s="48" t="s">
        <v>1159</v>
      </c>
      <c r="K249" s="41" t="str">
        <f t="shared" si="23"/>
        <v>pierre emmanuel.salle@cjd.net</v>
      </c>
      <c r="L249" s="55" t="s">
        <v>79</v>
      </c>
      <c r="M249" s="43" t="s">
        <v>50</v>
      </c>
    </row>
    <row r="250" spans="1:13" ht="15.75" customHeight="1">
      <c r="A250" s="1"/>
      <c r="B250" s="34" t="str">
        <f t="shared" si="0"/>
        <v>SARRION_Fanny</v>
      </c>
      <c r="C250" s="57" t="s">
        <v>1160</v>
      </c>
      <c r="D250" s="58" t="s">
        <v>562</v>
      </c>
      <c r="E250" s="46" t="s">
        <v>1161</v>
      </c>
      <c r="F250" s="38"/>
      <c r="G250" s="38"/>
      <c r="H250" s="38"/>
      <c r="I250" s="59">
        <v>612321223</v>
      </c>
      <c r="J250" s="60" t="s">
        <v>1162</v>
      </c>
      <c r="K250" s="41" t="str">
        <f t="shared" si="23"/>
        <v>fanny.sarrion@cjd.net</v>
      </c>
      <c r="L250" s="61" t="s">
        <v>79</v>
      </c>
      <c r="M250" s="43" t="s">
        <v>50</v>
      </c>
    </row>
    <row r="251" spans="1:13" ht="15.75" customHeight="1">
      <c r="A251" s="1"/>
      <c r="B251" s="34" t="str">
        <f t="shared" si="0"/>
        <v>SAUVION_Christophe</v>
      </c>
      <c r="C251" s="57" t="s">
        <v>1163</v>
      </c>
      <c r="D251" s="58" t="s">
        <v>237</v>
      </c>
      <c r="E251" s="46" t="s">
        <v>1164</v>
      </c>
      <c r="F251" s="38"/>
      <c r="G251" s="38"/>
      <c r="H251" s="38"/>
      <c r="I251" s="59" t="s">
        <v>1165</v>
      </c>
      <c r="J251" s="48" t="s">
        <v>1166</v>
      </c>
      <c r="K251" s="41" t="str">
        <f t="shared" si="23"/>
        <v>christophe.sauvion@cjd.net</v>
      </c>
      <c r="L251" s="61" t="s">
        <v>79</v>
      </c>
      <c r="M251" s="43" t="s">
        <v>50</v>
      </c>
    </row>
    <row r="252" spans="1:13" ht="15.75" customHeight="1">
      <c r="A252" s="1"/>
      <c r="B252" s="34" t="str">
        <f t="shared" si="0"/>
        <v>SAUX_Benoit</v>
      </c>
      <c r="C252" s="44" t="s">
        <v>1167</v>
      </c>
      <c r="D252" s="46" t="s">
        <v>567</v>
      </c>
      <c r="E252" s="45" t="s">
        <v>1168</v>
      </c>
      <c r="F252" s="52"/>
      <c r="G252" s="52"/>
      <c r="H252" s="52"/>
      <c r="I252" s="47" t="s">
        <v>1169</v>
      </c>
      <c r="J252" s="48" t="s">
        <v>1170</v>
      </c>
      <c r="K252" s="41" t="str">
        <f t="shared" si="23"/>
        <v>benoit.saux@cjd.net</v>
      </c>
      <c r="L252" s="49" t="s">
        <v>49</v>
      </c>
      <c r="M252" s="43" t="s">
        <v>50</v>
      </c>
    </row>
    <row r="253" spans="1:13" ht="15.75" customHeight="1">
      <c r="A253" s="1"/>
      <c r="B253" s="34" t="str">
        <f t="shared" si="0"/>
        <v>SAVIGNARD_Grégory</v>
      </c>
      <c r="C253" s="44" t="s">
        <v>1171</v>
      </c>
      <c r="D253" s="45" t="s">
        <v>1172</v>
      </c>
      <c r="E253" s="46" t="s">
        <v>1173</v>
      </c>
      <c r="F253" s="38"/>
      <c r="G253" s="38"/>
      <c r="H253" s="38"/>
      <c r="I253" s="47" t="s">
        <v>1174</v>
      </c>
      <c r="J253" s="48" t="s">
        <v>1175</v>
      </c>
      <c r="K253" s="41" t="str">
        <f t="shared" si="23"/>
        <v>grégory.savignard@cjd.net</v>
      </c>
      <c r="L253" s="49" t="s">
        <v>49</v>
      </c>
      <c r="M253" s="43" t="s">
        <v>50</v>
      </c>
    </row>
    <row r="254" spans="1:13" ht="15.75" customHeight="1">
      <c r="A254" s="1"/>
      <c r="B254" s="34" t="str">
        <f t="shared" si="0"/>
        <v>SENNAVOINE_Julien</v>
      </c>
      <c r="C254" s="44" t="s">
        <v>1176</v>
      </c>
      <c r="D254" s="46" t="s">
        <v>267</v>
      </c>
      <c r="E254" s="51" t="s">
        <v>1177</v>
      </c>
      <c r="F254" s="73"/>
      <c r="G254" s="73"/>
      <c r="H254" s="73"/>
      <c r="I254" s="47" t="s">
        <v>1178</v>
      </c>
      <c r="J254" s="48" t="s">
        <v>1179</v>
      </c>
      <c r="K254" s="41" t="str">
        <f t="shared" si="23"/>
        <v>julien.sennavoine@cjd.net</v>
      </c>
      <c r="L254" s="49" t="s">
        <v>49</v>
      </c>
      <c r="M254" s="43" t="s">
        <v>50</v>
      </c>
    </row>
    <row r="255" spans="1:13" ht="15.75" customHeight="1">
      <c r="A255" s="1"/>
      <c r="B255" s="34" t="str">
        <f t="shared" si="0"/>
        <v>SOUCARET_Ann</v>
      </c>
      <c r="C255" s="44" t="s">
        <v>1180</v>
      </c>
      <c r="D255" s="45" t="s">
        <v>1181</v>
      </c>
      <c r="E255" s="46" t="s">
        <v>1182</v>
      </c>
      <c r="F255" s="38"/>
      <c r="G255" s="38"/>
      <c r="H255" s="38"/>
      <c r="I255" s="47" t="s">
        <v>1183</v>
      </c>
      <c r="J255" s="48" t="s">
        <v>1184</v>
      </c>
      <c r="K255" s="41" t="str">
        <f t="shared" si="23"/>
        <v>ann.soucaret@cjd.net</v>
      </c>
      <c r="L255" s="49" t="s">
        <v>62</v>
      </c>
      <c r="M255" s="43" t="s">
        <v>50</v>
      </c>
    </row>
    <row r="256" spans="1:13" ht="15.75" customHeight="1">
      <c r="A256" s="1"/>
      <c r="B256" s="34" t="str">
        <f t="shared" si="0"/>
        <v>SUPIOT_Emmanuel</v>
      </c>
      <c r="C256" s="44" t="s">
        <v>1185</v>
      </c>
      <c r="D256" s="45" t="s">
        <v>227</v>
      </c>
      <c r="E256" s="46" t="s">
        <v>1186</v>
      </c>
      <c r="F256" s="38"/>
      <c r="G256" s="38"/>
      <c r="H256" s="38"/>
      <c r="I256" s="47" t="s">
        <v>1187</v>
      </c>
      <c r="J256" s="48" t="s">
        <v>1188</v>
      </c>
      <c r="K256" s="41" t="str">
        <f t="shared" si="23"/>
        <v>emmanuel.supiot@cjd.net</v>
      </c>
      <c r="L256" s="49" t="s">
        <v>79</v>
      </c>
      <c r="M256" s="43" t="s">
        <v>50</v>
      </c>
    </row>
    <row r="257" spans="1:13" ht="15.75" customHeight="1">
      <c r="A257" s="1"/>
      <c r="B257" s="34" t="str">
        <f t="shared" si="0"/>
        <v>SZABO_Agnès</v>
      </c>
      <c r="C257" s="44" t="s">
        <v>1189</v>
      </c>
      <c r="D257" s="46" t="s">
        <v>1190</v>
      </c>
      <c r="E257" s="46" t="s">
        <v>1191</v>
      </c>
      <c r="F257" s="38"/>
      <c r="G257" s="38"/>
      <c r="H257" s="38"/>
      <c r="I257" s="47" t="s">
        <v>1192</v>
      </c>
      <c r="J257" s="48" t="s">
        <v>1193</v>
      </c>
      <c r="K257" s="41" t="str">
        <f t="shared" si="23"/>
        <v>agnès.szabo@cjd.net</v>
      </c>
      <c r="L257" s="55" t="s">
        <v>49</v>
      </c>
      <c r="M257" s="43" t="s">
        <v>50</v>
      </c>
    </row>
    <row r="258" spans="1:13" ht="15.75" customHeight="1">
      <c r="A258" s="1"/>
      <c r="B258" s="34" t="str">
        <f t="shared" si="0"/>
        <v>TAPIN_Olivier</v>
      </c>
      <c r="C258" s="57" t="s">
        <v>1194</v>
      </c>
      <c r="D258" s="58" t="s">
        <v>414</v>
      </c>
      <c r="E258" s="46" t="s">
        <v>1195</v>
      </c>
      <c r="F258" s="38"/>
      <c r="G258" s="38"/>
      <c r="H258" s="38"/>
      <c r="I258" s="59">
        <v>673549748</v>
      </c>
      <c r="J258" s="48" t="s">
        <v>1196</v>
      </c>
      <c r="K258" s="41" t="str">
        <f t="shared" si="23"/>
        <v>olivier.tapin@cjd.net</v>
      </c>
      <c r="L258" s="61" t="s">
        <v>79</v>
      </c>
      <c r="M258" s="43" t="s">
        <v>50</v>
      </c>
    </row>
    <row r="259" spans="1:13" ht="15.75" customHeight="1">
      <c r="A259" s="1"/>
      <c r="B259" s="34" t="str">
        <f t="shared" si="0"/>
        <v>TARDY_Christine</v>
      </c>
      <c r="C259" s="44" t="s">
        <v>1197</v>
      </c>
      <c r="D259" s="46" t="s">
        <v>837</v>
      </c>
      <c r="E259" s="45" t="s">
        <v>1198</v>
      </c>
      <c r="F259" s="52"/>
      <c r="G259" s="52"/>
      <c r="H259" s="52"/>
      <c r="I259" s="47" t="s">
        <v>1199</v>
      </c>
      <c r="J259" s="48" t="s">
        <v>1200</v>
      </c>
      <c r="K259" s="41" t="str">
        <f t="shared" si="23"/>
        <v>christine.tardy@cjd.net</v>
      </c>
      <c r="L259" s="49" t="s">
        <v>62</v>
      </c>
      <c r="M259" s="43" t="s">
        <v>50</v>
      </c>
    </row>
    <row r="260" spans="1:13" ht="15.75" customHeight="1">
      <c r="A260" s="1"/>
      <c r="B260" s="34" t="str">
        <f t="shared" si="0"/>
        <v>TESSON RICHEZ_Amandine</v>
      </c>
      <c r="C260" s="50" t="s">
        <v>1201</v>
      </c>
      <c r="D260" s="45" t="s">
        <v>1202</v>
      </c>
      <c r="E260" s="45" t="s">
        <v>1203</v>
      </c>
      <c r="F260" s="52"/>
      <c r="G260" s="52"/>
      <c r="H260" s="52"/>
      <c r="I260" s="56" t="s">
        <v>1204</v>
      </c>
      <c r="J260" s="48" t="s">
        <v>1205</v>
      </c>
      <c r="K260" s="41" t="str">
        <f t="shared" si="23"/>
        <v>amandine.tesson richez@cjd.net</v>
      </c>
      <c r="L260" s="54" t="s">
        <v>56</v>
      </c>
      <c r="M260" s="43" t="s">
        <v>50</v>
      </c>
    </row>
    <row r="261" spans="1:13" ht="15.75" customHeight="1">
      <c r="A261" s="1"/>
      <c r="B261" s="34" t="str">
        <f t="shared" si="0"/>
        <v>THILLARD_Denis</v>
      </c>
      <c r="C261" s="50" t="s">
        <v>1206</v>
      </c>
      <c r="D261" s="51" t="s">
        <v>1207</v>
      </c>
      <c r="E261" s="45" t="s">
        <v>1208</v>
      </c>
      <c r="F261" s="52"/>
      <c r="G261" s="52"/>
      <c r="H261" s="52"/>
      <c r="I261" s="53" t="s">
        <v>1209</v>
      </c>
      <c r="J261" s="48" t="s">
        <v>1210</v>
      </c>
      <c r="K261" s="41" t="str">
        <f t="shared" si="23"/>
        <v>denis.thillard@cjd.net</v>
      </c>
      <c r="L261" s="54" t="s">
        <v>62</v>
      </c>
      <c r="M261" s="43" t="s">
        <v>50</v>
      </c>
    </row>
    <row r="262" spans="1:13" ht="15.75" customHeight="1">
      <c r="A262" s="1"/>
      <c r="B262" s="34" t="str">
        <f t="shared" si="0"/>
        <v>THOMAS_Loïc</v>
      </c>
      <c r="C262" s="44" t="s">
        <v>1211</v>
      </c>
      <c r="D262" s="46" t="s">
        <v>1212</v>
      </c>
      <c r="E262" s="46" t="s">
        <v>302</v>
      </c>
      <c r="F262" s="38"/>
      <c r="G262" s="38"/>
      <c r="H262" s="38"/>
      <c r="I262" s="47" t="s">
        <v>1213</v>
      </c>
      <c r="J262" s="48" t="s">
        <v>1214</v>
      </c>
      <c r="K262" s="41"/>
      <c r="L262" s="55" t="s">
        <v>73</v>
      </c>
      <c r="M262" s="43" t="s">
        <v>50</v>
      </c>
    </row>
    <row r="263" spans="1:13" ht="15.75" customHeight="1">
      <c r="A263" s="1"/>
      <c r="B263" s="34" t="str">
        <f t="shared" si="0"/>
        <v>TRILLAUD_David</v>
      </c>
      <c r="C263" s="44" t="s">
        <v>1215</v>
      </c>
      <c r="D263" s="46" t="s">
        <v>91</v>
      </c>
      <c r="E263" s="46" t="s">
        <v>1216</v>
      </c>
      <c r="F263" s="34"/>
      <c r="G263" s="34"/>
      <c r="H263" s="34"/>
      <c r="I263" s="47" t="s">
        <v>1217</v>
      </c>
      <c r="J263" s="48" t="s">
        <v>1218</v>
      </c>
      <c r="K263" s="41" t="str">
        <f t="shared" ref="K263:K278" si="24">IF(ISBLANK(B263),"",LOWER(D263)&amp;"."&amp;LOWER(C263)&amp;"@cjd.net")</f>
        <v>david.trillaud@cjd.net</v>
      </c>
      <c r="L263" s="49" t="s">
        <v>49</v>
      </c>
      <c r="M263" s="43" t="s">
        <v>50</v>
      </c>
    </row>
    <row r="264" spans="1:13" ht="15.75" customHeight="1">
      <c r="A264" s="1"/>
      <c r="B264" s="34" t="str">
        <f t="shared" si="0"/>
        <v>TURGNE_Pierre</v>
      </c>
      <c r="C264" s="50" t="s">
        <v>1219</v>
      </c>
      <c r="D264" s="45" t="s">
        <v>179</v>
      </c>
      <c r="E264" s="45" t="s">
        <v>1220</v>
      </c>
      <c r="F264" s="38"/>
      <c r="G264" s="38"/>
      <c r="H264" s="38"/>
      <c r="I264" s="63" t="s">
        <v>1221</v>
      </c>
      <c r="J264" s="48" t="s">
        <v>1222</v>
      </c>
      <c r="K264" s="41" t="str">
        <f t="shared" si="24"/>
        <v>pierre.turgne@cjd.net</v>
      </c>
      <c r="L264" s="49" t="s">
        <v>73</v>
      </c>
      <c r="M264" s="43" t="s">
        <v>50</v>
      </c>
    </row>
    <row r="265" spans="1:13" ht="15.75" customHeight="1">
      <c r="A265" s="1"/>
      <c r="B265" s="34" t="str">
        <f t="shared" si="0"/>
        <v>VALANCE_Denis</v>
      </c>
      <c r="C265" s="57" t="s">
        <v>1223</v>
      </c>
      <c r="D265" s="58" t="s">
        <v>1207</v>
      </c>
      <c r="E265" s="46" t="s">
        <v>1224</v>
      </c>
      <c r="F265" s="38"/>
      <c r="G265" s="38"/>
      <c r="H265" s="38"/>
      <c r="I265" s="59" t="s">
        <v>1225</v>
      </c>
      <c r="J265" s="48" t="s">
        <v>1226</v>
      </c>
      <c r="K265" s="41" t="str">
        <f t="shared" si="24"/>
        <v>denis.valance@cjd.net</v>
      </c>
      <c r="L265" s="61"/>
      <c r="M265" s="43" t="s">
        <v>50</v>
      </c>
    </row>
    <row r="266" spans="1:13" ht="15.75" customHeight="1">
      <c r="A266" s="1"/>
      <c r="B266" s="34" t="str">
        <f t="shared" si="0"/>
        <v>VALANCE_DENIS</v>
      </c>
      <c r="C266" s="44" t="s">
        <v>1223</v>
      </c>
      <c r="D266" s="46" t="s">
        <v>1227</v>
      </c>
      <c r="E266" s="46" t="s">
        <v>1224</v>
      </c>
      <c r="F266" s="38"/>
      <c r="G266" s="38"/>
      <c r="H266" s="38"/>
      <c r="I266" s="47">
        <v>785569732</v>
      </c>
      <c r="J266" s="64" t="s">
        <v>1226</v>
      </c>
      <c r="K266" s="41" t="str">
        <f t="shared" si="24"/>
        <v>denis.valance@cjd.net</v>
      </c>
      <c r="L266" s="55" t="s">
        <v>79</v>
      </c>
      <c r="M266" s="43" t="s">
        <v>50</v>
      </c>
    </row>
    <row r="267" spans="1:13" ht="15.75" customHeight="1">
      <c r="A267" s="1"/>
      <c r="B267" s="34" t="str">
        <f t="shared" si="0"/>
        <v>VALLET_LAURENT</v>
      </c>
      <c r="C267" s="57" t="s">
        <v>1228</v>
      </c>
      <c r="D267" s="58" t="s">
        <v>1229</v>
      </c>
      <c r="E267" s="46" t="s">
        <v>1230</v>
      </c>
      <c r="F267" s="38"/>
      <c r="G267" s="38"/>
      <c r="H267" s="38"/>
      <c r="I267" s="59">
        <v>682941425</v>
      </c>
      <c r="J267" s="60" t="s">
        <v>1231</v>
      </c>
      <c r="K267" s="41" t="str">
        <f t="shared" si="24"/>
        <v>laurent.vallet@cjd.net</v>
      </c>
      <c r="L267" s="61" t="s">
        <v>62</v>
      </c>
      <c r="M267" s="43" t="s">
        <v>50</v>
      </c>
    </row>
    <row r="268" spans="1:13" ht="15.75" customHeight="1">
      <c r="A268" s="1"/>
      <c r="B268" s="34" t="str">
        <f t="shared" si="0"/>
        <v>VALLET_Virginie</v>
      </c>
      <c r="C268" s="50" t="s">
        <v>1228</v>
      </c>
      <c r="D268" s="51" t="s">
        <v>1232</v>
      </c>
      <c r="E268" s="45" t="s">
        <v>1233</v>
      </c>
      <c r="F268" s="38"/>
      <c r="G268" s="38"/>
      <c r="H268" s="38"/>
      <c r="I268" s="53" t="s">
        <v>1234</v>
      </c>
      <c r="J268" s="64" t="s">
        <v>1235</v>
      </c>
      <c r="K268" s="41" t="str">
        <f t="shared" si="24"/>
        <v>virginie.vallet@cjd.net</v>
      </c>
      <c r="L268" s="54" t="s">
        <v>56</v>
      </c>
      <c r="M268" s="43" t="s">
        <v>50</v>
      </c>
    </row>
    <row r="269" spans="1:13" ht="15.75" customHeight="1">
      <c r="A269" s="1"/>
      <c r="B269" s="34" t="str">
        <f t="shared" si="0"/>
        <v>VENDITTOZZI_François</v>
      </c>
      <c r="C269" s="44" t="s">
        <v>1236</v>
      </c>
      <c r="D269" s="45" t="s">
        <v>277</v>
      </c>
      <c r="E269" s="46" t="s">
        <v>1237</v>
      </c>
      <c r="F269" s="38"/>
      <c r="G269" s="38"/>
      <c r="H269" s="38"/>
      <c r="I269" s="47" t="s">
        <v>1238</v>
      </c>
      <c r="J269" s="48" t="s">
        <v>1239</v>
      </c>
      <c r="K269" s="41" t="str">
        <f t="shared" si="24"/>
        <v>françois.vendittozzi@cjd.net</v>
      </c>
      <c r="L269" s="49" t="s">
        <v>79</v>
      </c>
      <c r="M269" s="43" t="s">
        <v>50</v>
      </c>
    </row>
    <row r="270" spans="1:13" ht="15.75" customHeight="1">
      <c r="A270" s="1"/>
      <c r="B270" s="34" t="str">
        <f t="shared" si="0"/>
        <v>VERGNAUD_Christophe</v>
      </c>
      <c r="C270" s="44" t="s">
        <v>1240</v>
      </c>
      <c r="D270" s="46" t="s">
        <v>237</v>
      </c>
      <c r="E270" s="46" t="s">
        <v>1241</v>
      </c>
      <c r="F270" s="52"/>
      <c r="G270" s="52"/>
      <c r="H270" s="52"/>
      <c r="I270" s="47" t="s">
        <v>1242</v>
      </c>
      <c r="J270" s="48" t="s">
        <v>1243</v>
      </c>
      <c r="K270" s="41" t="str">
        <f t="shared" si="24"/>
        <v>christophe.vergnaud@cjd.net</v>
      </c>
      <c r="L270" s="55" t="s">
        <v>49</v>
      </c>
      <c r="M270" s="43" t="s">
        <v>50</v>
      </c>
    </row>
    <row r="271" spans="1:13" ht="15.75" customHeight="1">
      <c r="A271" s="1"/>
      <c r="B271" s="34" t="str">
        <f t="shared" si="0"/>
        <v>VERNAC_Christophe</v>
      </c>
      <c r="C271" s="44" t="s">
        <v>1244</v>
      </c>
      <c r="D271" s="46" t="s">
        <v>237</v>
      </c>
      <c r="E271" s="45" t="s">
        <v>1245</v>
      </c>
      <c r="F271" s="38"/>
      <c r="G271" s="38"/>
      <c r="H271" s="38"/>
      <c r="I271" s="47" t="s">
        <v>1246</v>
      </c>
      <c r="J271" s="48" t="s">
        <v>1247</v>
      </c>
      <c r="K271" s="41" t="str">
        <f t="shared" si="24"/>
        <v>christophe.vernac@cjd.net</v>
      </c>
      <c r="L271" s="49" t="s">
        <v>79</v>
      </c>
      <c r="M271" s="43" t="s">
        <v>50</v>
      </c>
    </row>
    <row r="272" spans="1:13" ht="15.75" customHeight="1">
      <c r="A272" s="1"/>
      <c r="B272" s="34" t="str">
        <f t="shared" si="0"/>
        <v>VERRIEZ_Delphine</v>
      </c>
      <c r="C272" s="44" t="s">
        <v>1248</v>
      </c>
      <c r="D272" s="46" t="s">
        <v>264</v>
      </c>
      <c r="E272" s="46" t="s">
        <v>1249</v>
      </c>
      <c r="F272" s="38"/>
      <c r="G272" s="38"/>
      <c r="H272" s="38"/>
      <c r="I272" s="47" t="s">
        <v>1250</v>
      </c>
      <c r="J272" s="48" t="s">
        <v>1251</v>
      </c>
      <c r="K272" s="41" t="str">
        <f t="shared" si="24"/>
        <v>delphine.verriez@cjd.net</v>
      </c>
      <c r="L272" s="55" t="s">
        <v>79</v>
      </c>
      <c r="M272" s="43" t="s">
        <v>50</v>
      </c>
    </row>
    <row r="273" spans="1:13" ht="15.75" customHeight="1">
      <c r="A273" s="1"/>
      <c r="B273" s="34" t="str">
        <f t="shared" si="0"/>
        <v>VIDAUD_CHRISTOPHE</v>
      </c>
      <c r="C273" s="44" t="s">
        <v>1252</v>
      </c>
      <c r="D273" s="45" t="s">
        <v>1253</v>
      </c>
      <c r="E273" s="46" t="s">
        <v>1254</v>
      </c>
      <c r="F273" s="38"/>
      <c r="G273" s="38"/>
      <c r="H273" s="38"/>
      <c r="I273" s="47" t="s">
        <v>1255</v>
      </c>
      <c r="J273" s="48" t="s">
        <v>1256</v>
      </c>
      <c r="K273" s="41" t="str">
        <f t="shared" si="24"/>
        <v>christophe.vidaud@cjd.net</v>
      </c>
      <c r="L273" s="49" t="s">
        <v>56</v>
      </c>
      <c r="M273" s="43" t="s">
        <v>50</v>
      </c>
    </row>
    <row r="274" spans="1:13" ht="15.75" customHeight="1">
      <c r="A274" s="1"/>
      <c r="B274" s="34" t="str">
        <f t="shared" si="0"/>
        <v>VIGNAUD_Juliette</v>
      </c>
      <c r="C274" s="44" t="s">
        <v>1257</v>
      </c>
      <c r="D274" s="58" t="s">
        <v>1258</v>
      </c>
      <c r="E274" s="46" t="s">
        <v>1259</v>
      </c>
      <c r="F274" s="38"/>
      <c r="G274" s="38"/>
      <c r="H274" s="38"/>
      <c r="I274" s="59" t="s">
        <v>1260</v>
      </c>
      <c r="J274" s="48" t="s">
        <v>1261</v>
      </c>
      <c r="K274" s="41" t="str">
        <f t="shared" si="24"/>
        <v>juliette.vignaud@cjd.net</v>
      </c>
      <c r="L274" s="54" t="s">
        <v>56</v>
      </c>
      <c r="M274" s="43" t="s">
        <v>50</v>
      </c>
    </row>
    <row r="275" spans="1:13" ht="15.75" customHeight="1">
      <c r="A275" s="1"/>
      <c r="B275" s="34" t="str">
        <f t="shared" si="0"/>
        <v>VILLARD_Stéphanie</v>
      </c>
      <c r="C275" s="50" t="s">
        <v>1262</v>
      </c>
      <c r="D275" s="45" t="s">
        <v>307</v>
      </c>
      <c r="E275" s="45" t="s">
        <v>1263</v>
      </c>
      <c r="F275" s="38"/>
      <c r="G275" s="38"/>
      <c r="H275" s="38"/>
      <c r="I275" s="63" t="s">
        <v>1264</v>
      </c>
      <c r="J275" s="48" t="s">
        <v>1265</v>
      </c>
      <c r="K275" s="41" t="str">
        <f t="shared" si="24"/>
        <v>stéphanie.villard@cjd.net</v>
      </c>
      <c r="L275" s="49" t="s">
        <v>56</v>
      </c>
      <c r="M275" s="43" t="s">
        <v>50</v>
      </c>
    </row>
    <row r="276" spans="1:13" ht="15.75" customHeight="1">
      <c r="A276" s="1"/>
      <c r="B276" s="34" t="str">
        <f t="shared" si="0"/>
        <v>VILLAYES_Gilles</v>
      </c>
      <c r="C276" s="57" t="s">
        <v>1266</v>
      </c>
      <c r="D276" s="58" t="s">
        <v>1267</v>
      </c>
      <c r="E276" s="46" t="s">
        <v>1268</v>
      </c>
      <c r="F276" s="38"/>
      <c r="G276" s="38"/>
      <c r="H276" s="38"/>
      <c r="I276" s="59" t="s">
        <v>1269</v>
      </c>
      <c r="J276" s="48" t="s">
        <v>1270</v>
      </c>
      <c r="K276" s="41" t="str">
        <f t="shared" si="24"/>
        <v>gilles.villayes@cjd.net</v>
      </c>
      <c r="L276" s="61" t="s">
        <v>49</v>
      </c>
      <c r="M276" s="43" t="s">
        <v>50</v>
      </c>
    </row>
    <row r="277" spans="1:13" ht="15.75" customHeight="1">
      <c r="A277" s="1"/>
      <c r="B277" s="34" t="str">
        <f t="shared" si="0"/>
        <v>VINCENDEAU_Bruno</v>
      </c>
      <c r="C277" s="57" t="s">
        <v>1271</v>
      </c>
      <c r="D277" s="58" t="s">
        <v>116</v>
      </c>
      <c r="E277" s="46" t="s">
        <v>1272</v>
      </c>
      <c r="F277" s="52"/>
      <c r="G277" s="52"/>
      <c r="H277" s="52"/>
      <c r="I277" s="59" t="s">
        <v>1273</v>
      </c>
      <c r="J277" s="48" t="s">
        <v>1274</v>
      </c>
      <c r="K277" s="41" t="str">
        <f t="shared" si="24"/>
        <v>bruno.vincendeau@cjd.net</v>
      </c>
      <c r="L277" s="61" t="s">
        <v>73</v>
      </c>
      <c r="M277" s="43" t="s">
        <v>50</v>
      </c>
    </row>
    <row r="278" spans="1:13" ht="15.75" customHeight="1">
      <c r="A278" s="1"/>
      <c r="B278" s="34" t="str">
        <f t="shared" si="0"/>
        <v>WELLER_Alexandre</v>
      </c>
      <c r="C278" s="74" t="s">
        <v>1275</v>
      </c>
      <c r="D278" s="51" t="s">
        <v>557</v>
      </c>
      <c r="E278" s="45" t="s">
        <v>1276</v>
      </c>
      <c r="F278" s="38"/>
      <c r="G278" s="38"/>
      <c r="H278" s="38"/>
      <c r="I278" s="53" t="s">
        <v>1277</v>
      </c>
      <c r="J278" s="65" t="s">
        <v>1278</v>
      </c>
      <c r="K278" s="41" t="str">
        <f t="shared" si="24"/>
        <v>alexandre.weller@cjd.net</v>
      </c>
      <c r="L278" s="54" t="s">
        <v>49</v>
      </c>
      <c r="M278" s="43" t="s">
        <v>50</v>
      </c>
    </row>
    <row r="279" spans="1:13" ht="15.75" customHeight="1">
      <c r="A279" s="1"/>
      <c r="B279" s="34" t="str">
        <f t="shared" si="0"/>
        <v>YMONNET_Samuel</v>
      </c>
      <c r="C279" s="44" t="s">
        <v>1279</v>
      </c>
      <c r="D279" s="46" t="s">
        <v>1025</v>
      </c>
      <c r="E279" s="46" t="s">
        <v>1280</v>
      </c>
      <c r="F279" s="38"/>
      <c r="G279" s="38"/>
      <c r="H279" s="38"/>
      <c r="I279" s="47" t="s">
        <v>1281</v>
      </c>
      <c r="J279" s="48" t="s">
        <v>1282</v>
      </c>
      <c r="K279" s="41"/>
      <c r="L279" s="55" t="s">
        <v>56</v>
      </c>
      <c r="M279" s="43" t="s">
        <v>50</v>
      </c>
    </row>
    <row r="280" spans="1:13" ht="15.75" customHeight="1">
      <c r="A280" s="1"/>
      <c r="B280" s="34" t="str">
        <f t="shared" si="0"/>
        <v>ZORZUT_Vincent</v>
      </c>
      <c r="C280" s="44" t="s">
        <v>1283</v>
      </c>
      <c r="D280" s="46" t="s">
        <v>640</v>
      </c>
      <c r="E280" s="46" t="s">
        <v>1284</v>
      </c>
      <c r="F280" s="38"/>
      <c r="G280" s="38"/>
      <c r="H280" s="38"/>
      <c r="I280" s="47" t="s">
        <v>1285</v>
      </c>
      <c r="J280" s="48" t="s">
        <v>1286</v>
      </c>
      <c r="K280" s="41"/>
      <c r="L280" s="55" t="s">
        <v>56</v>
      </c>
      <c r="M280" s="43" t="s">
        <v>50</v>
      </c>
    </row>
    <row r="281" spans="1:13" ht="15.75" customHeight="1">
      <c r="A281" s="1"/>
      <c r="L281" s="30"/>
    </row>
    <row r="282" spans="1:13" ht="15.75" customHeight="1">
      <c r="A282" s="1"/>
      <c r="L282" s="30"/>
    </row>
    <row r="283" spans="1:13" ht="15.75" customHeight="1">
      <c r="A283" s="1"/>
      <c r="L283" s="30"/>
    </row>
    <row r="284" spans="1:13" ht="15.75" customHeight="1">
      <c r="A284" s="1"/>
      <c r="L284" s="30"/>
    </row>
    <row r="285" spans="1:13" ht="15.75" customHeight="1">
      <c r="A285" s="1"/>
      <c r="L285" s="30"/>
    </row>
    <row r="286" spans="1:13" ht="15.75" customHeight="1">
      <c r="A286" s="1"/>
      <c r="L286" s="30"/>
    </row>
    <row r="287" spans="1:13" ht="15.75" customHeight="1">
      <c r="A287" s="1"/>
      <c r="L287" s="30"/>
    </row>
    <row r="288" spans="1:13" ht="15.75" customHeight="1">
      <c r="A288" s="1"/>
      <c r="L288" s="30"/>
    </row>
    <row r="289" spans="1:12" ht="15.75" customHeight="1">
      <c r="A289" s="1"/>
      <c r="L289" s="30"/>
    </row>
    <row r="290" spans="1:12" ht="15.75" customHeight="1">
      <c r="A290" s="1"/>
      <c r="L290" s="30"/>
    </row>
    <row r="291" spans="1:12" ht="15.75" customHeight="1">
      <c r="A291" s="1"/>
      <c r="L291" s="30"/>
    </row>
    <row r="292" spans="1:12" ht="15.75" customHeight="1">
      <c r="A292" s="1"/>
      <c r="L292" s="30"/>
    </row>
    <row r="293" spans="1:12" ht="15.75" customHeight="1">
      <c r="A293" s="1"/>
      <c r="L293" s="30"/>
    </row>
    <row r="294" spans="1:12" ht="15.75" customHeight="1">
      <c r="A294" s="1"/>
      <c r="L294" s="30"/>
    </row>
    <row r="295" spans="1:12" ht="15.75" customHeight="1">
      <c r="A295" s="1"/>
      <c r="L295" s="30"/>
    </row>
    <row r="296" spans="1:12" ht="15.75" customHeight="1">
      <c r="A296" s="1"/>
      <c r="L296" s="30"/>
    </row>
    <row r="297" spans="1:12" ht="15.75" customHeight="1">
      <c r="A297" s="1"/>
      <c r="L297" s="30"/>
    </row>
    <row r="298" spans="1:12" ht="15.75" customHeight="1">
      <c r="A298" s="1"/>
      <c r="L298" s="30"/>
    </row>
    <row r="299" spans="1:12" ht="15.75" customHeight="1">
      <c r="A299" s="1"/>
      <c r="L299" s="30"/>
    </row>
    <row r="300" spans="1:12" ht="15.75" customHeight="1">
      <c r="A300" s="1"/>
      <c r="L300" s="30"/>
    </row>
    <row r="301" spans="1:12" ht="15.75" customHeight="1">
      <c r="A301" s="1"/>
      <c r="L301" s="30"/>
    </row>
    <row r="302" spans="1:12" ht="15.75" customHeight="1">
      <c r="A302" s="1"/>
      <c r="L302" s="30"/>
    </row>
    <row r="303" spans="1:12" ht="15.75" customHeight="1">
      <c r="A303" s="1"/>
      <c r="L303" s="30"/>
    </row>
    <row r="304" spans="1:12" ht="15.75" customHeight="1">
      <c r="A304" s="1"/>
      <c r="L304" s="30"/>
    </row>
    <row r="305" spans="1:12" ht="15.75" customHeight="1">
      <c r="A305" s="1"/>
      <c r="L305" s="30"/>
    </row>
    <row r="306" spans="1:12" ht="15.75" customHeight="1">
      <c r="A306" s="1"/>
      <c r="L306" s="30"/>
    </row>
    <row r="307" spans="1:12" ht="15.75" customHeight="1">
      <c r="A307" s="1"/>
      <c r="L307" s="30"/>
    </row>
    <row r="308" spans="1:12" ht="15.75" customHeight="1">
      <c r="A308" s="1"/>
      <c r="L308" s="30"/>
    </row>
    <row r="309" spans="1:12" ht="15.75" customHeight="1">
      <c r="A309" s="1"/>
      <c r="L309" s="30"/>
    </row>
    <row r="310" spans="1:12" ht="15.75" customHeight="1">
      <c r="A310" s="1"/>
      <c r="L310" s="30"/>
    </row>
    <row r="311" spans="1:12" ht="15.75" customHeight="1">
      <c r="A311" s="1"/>
      <c r="L311" s="30"/>
    </row>
    <row r="312" spans="1:12" ht="15.75" customHeight="1">
      <c r="A312" s="1"/>
      <c r="L312" s="30"/>
    </row>
    <row r="313" spans="1:12" ht="15.75" customHeight="1">
      <c r="A313" s="1"/>
      <c r="L313" s="30"/>
    </row>
    <row r="314" spans="1:12" ht="15.75" customHeight="1">
      <c r="A314" s="1"/>
      <c r="L314" s="30"/>
    </row>
    <row r="315" spans="1:12" ht="15.75" customHeight="1">
      <c r="A315" s="1"/>
      <c r="L315" s="30"/>
    </row>
    <row r="316" spans="1:12" ht="15.75" customHeight="1">
      <c r="A316" s="1"/>
      <c r="L316" s="30"/>
    </row>
    <row r="317" spans="1:12" ht="15.75" customHeight="1">
      <c r="A317" s="1"/>
      <c r="L317" s="30"/>
    </row>
    <row r="318" spans="1:12" ht="15.75" customHeight="1">
      <c r="A318" s="1"/>
      <c r="L318" s="30"/>
    </row>
    <row r="319" spans="1:12" ht="15.75" customHeight="1">
      <c r="A319" s="1"/>
      <c r="L319" s="30"/>
    </row>
    <row r="320" spans="1:12" ht="15.75" customHeight="1">
      <c r="A320" s="1"/>
      <c r="L320" s="30"/>
    </row>
    <row r="321" spans="1:12" ht="15.75" customHeight="1">
      <c r="A321" s="1"/>
      <c r="L321" s="30"/>
    </row>
    <row r="322" spans="1:12" ht="15.75" customHeight="1">
      <c r="A322" s="1"/>
      <c r="L322" s="30"/>
    </row>
    <row r="323" spans="1:12" ht="15.75" customHeight="1">
      <c r="A323" s="1"/>
      <c r="L323" s="30"/>
    </row>
    <row r="324" spans="1:12" ht="15.75" customHeight="1">
      <c r="A324" s="1"/>
      <c r="L324" s="30"/>
    </row>
    <row r="325" spans="1:12" ht="15.75" customHeight="1">
      <c r="A325" s="1"/>
      <c r="L325" s="30"/>
    </row>
    <row r="326" spans="1:12" ht="15.75" customHeight="1">
      <c r="A326" s="1"/>
      <c r="L326" s="30"/>
    </row>
    <row r="327" spans="1:12" ht="15.75" customHeight="1">
      <c r="A327" s="1"/>
      <c r="L327" s="30"/>
    </row>
    <row r="328" spans="1:12" ht="15.75" customHeight="1">
      <c r="A328" s="1"/>
      <c r="L328" s="30"/>
    </row>
    <row r="329" spans="1:12" ht="15.75" customHeight="1">
      <c r="A329" s="1"/>
      <c r="L329" s="30"/>
    </row>
    <row r="330" spans="1:12" ht="15.75" customHeight="1">
      <c r="A330" s="1"/>
      <c r="L330" s="30"/>
    </row>
    <row r="331" spans="1:12" ht="15.75" customHeight="1">
      <c r="A331" s="1"/>
      <c r="L331" s="30"/>
    </row>
    <row r="332" spans="1:12" ht="15.75" customHeight="1">
      <c r="A332" s="1"/>
      <c r="L332" s="30"/>
    </row>
    <row r="333" spans="1:12" ht="15.75" customHeight="1">
      <c r="A333" s="1"/>
      <c r="L333" s="30"/>
    </row>
    <row r="334" spans="1:12" ht="15.75" customHeight="1">
      <c r="A334" s="1"/>
      <c r="L334" s="30"/>
    </row>
    <row r="335" spans="1:12" ht="15.75" customHeight="1">
      <c r="A335" s="1"/>
      <c r="L335" s="30"/>
    </row>
    <row r="336" spans="1:12" ht="15.75" customHeight="1">
      <c r="A336" s="1"/>
      <c r="L336" s="30"/>
    </row>
    <row r="337" spans="1:12" ht="15.75" customHeight="1">
      <c r="A337" s="1"/>
      <c r="L337" s="30"/>
    </row>
    <row r="338" spans="1:12" ht="15.75" customHeight="1">
      <c r="A338" s="1"/>
      <c r="L338" s="30"/>
    </row>
    <row r="339" spans="1:12" ht="15.75" customHeight="1">
      <c r="A339" s="1"/>
      <c r="L339" s="30"/>
    </row>
    <row r="340" spans="1:12" ht="15.75" customHeight="1">
      <c r="A340" s="1"/>
      <c r="L340" s="30"/>
    </row>
    <row r="341" spans="1:12" ht="15.75" customHeight="1">
      <c r="A341" s="1"/>
      <c r="L341" s="30"/>
    </row>
    <row r="342" spans="1:12" ht="15.75" customHeight="1">
      <c r="A342" s="1"/>
      <c r="L342" s="30"/>
    </row>
    <row r="343" spans="1:12" ht="15.75" customHeight="1">
      <c r="A343" s="1"/>
      <c r="L343" s="30"/>
    </row>
    <row r="344" spans="1:12" ht="15.75" customHeight="1">
      <c r="A344" s="1"/>
      <c r="L344" s="30"/>
    </row>
    <row r="345" spans="1:12" ht="15.75" customHeight="1">
      <c r="A345" s="1"/>
      <c r="L345" s="30"/>
    </row>
    <row r="346" spans="1:12" ht="15.75" customHeight="1">
      <c r="A346" s="1"/>
      <c r="L346" s="30"/>
    </row>
    <row r="347" spans="1:12" ht="15.75" customHeight="1">
      <c r="A347" s="1"/>
      <c r="L347" s="30"/>
    </row>
    <row r="348" spans="1:12" ht="15.75" customHeight="1">
      <c r="A348" s="1"/>
      <c r="L348" s="30"/>
    </row>
    <row r="349" spans="1:12" ht="15.75" customHeight="1">
      <c r="A349" s="1"/>
      <c r="L349" s="30"/>
    </row>
    <row r="350" spans="1:12" ht="15.75" customHeight="1">
      <c r="A350" s="1"/>
      <c r="L350" s="30"/>
    </row>
    <row r="351" spans="1:12" ht="15.75" customHeight="1">
      <c r="A351" s="1"/>
      <c r="L351" s="30"/>
    </row>
    <row r="352" spans="1:12" ht="15.75" customHeight="1">
      <c r="A352" s="1"/>
      <c r="L352" s="30"/>
    </row>
    <row r="353" spans="1:12" ht="15.75" customHeight="1">
      <c r="A353" s="1"/>
      <c r="L353" s="30"/>
    </row>
    <row r="354" spans="1:12" ht="15.75" customHeight="1">
      <c r="A354" s="1"/>
      <c r="L354" s="30"/>
    </row>
    <row r="355" spans="1:12" ht="15.75" customHeight="1">
      <c r="A355" s="1"/>
      <c r="L355" s="30"/>
    </row>
    <row r="356" spans="1:12" ht="15.75" customHeight="1">
      <c r="A356" s="1"/>
      <c r="L356" s="30"/>
    </row>
    <row r="357" spans="1:12" ht="15.75" customHeight="1">
      <c r="A357" s="1"/>
      <c r="L357" s="30"/>
    </row>
    <row r="358" spans="1:12" ht="15.75" customHeight="1">
      <c r="A358" s="1"/>
      <c r="L358" s="30"/>
    </row>
    <row r="359" spans="1:12" ht="15.75" customHeight="1">
      <c r="A359" s="1"/>
      <c r="L359" s="30"/>
    </row>
    <row r="360" spans="1:12" ht="15.75" customHeight="1">
      <c r="A360" s="1"/>
      <c r="L360" s="30"/>
    </row>
    <row r="361" spans="1:12" ht="15.75" customHeight="1">
      <c r="A361" s="1"/>
      <c r="L361" s="30"/>
    </row>
    <row r="362" spans="1:12" ht="15.75" customHeight="1">
      <c r="A362" s="1"/>
      <c r="L362" s="30"/>
    </row>
    <row r="363" spans="1:12" ht="15.75" customHeight="1">
      <c r="A363" s="1"/>
      <c r="L363" s="30"/>
    </row>
    <row r="364" spans="1:12" ht="15.75" customHeight="1">
      <c r="A364" s="1"/>
      <c r="L364" s="30"/>
    </row>
    <row r="365" spans="1:12" ht="15.75" customHeight="1">
      <c r="A365" s="1"/>
      <c r="L365" s="30"/>
    </row>
    <row r="366" spans="1:12" ht="15.75" customHeight="1">
      <c r="A366" s="1"/>
      <c r="L366" s="30"/>
    </row>
    <row r="367" spans="1:12" ht="15.75" customHeight="1">
      <c r="A367" s="1"/>
      <c r="L367" s="30"/>
    </row>
    <row r="368" spans="1:12" ht="15.75" customHeight="1">
      <c r="A368" s="1"/>
      <c r="L368" s="30"/>
    </row>
    <row r="369" spans="1:12" ht="15.75" customHeight="1">
      <c r="A369" s="1"/>
      <c r="L369" s="30"/>
    </row>
    <row r="370" spans="1:12" ht="15.75" customHeight="1">
      <c r="A370" s="1"/>
      <c r="L370" s="30"/>
    </row>
    <row r="371" spans="1:12" ht="15.75" customHeight="1">
      <c r="A371" s="1"/>
      <c r="L371" s="30"/>
    </row>
    <row r="372" spans="1:12" ht="15.75" customHeight="1">
      <c r="A372" s="1"/>
      <c r="L372" s="30"/>
    </row>
    <row r="373" spans="1:12" ht="15.75" customHeight="1">
      <c r="A373" s="1"/>
      <c r="L373" s="30"/>
    </row>
    <row r="374" spans="1:12" ht="15.75" customHeight="1">
      <c r="A374" s="1"/>
      <c r="L374" s="30"/>
    </row>
    <row r="375" spans="1:12" ht="15.75" customHeight="1">
      <c r="A375" s="1"/>
      <c r="L375" s="30"/>
    </row>
    <row r="376" spans="1:12" ht="15.75" customHeight="1">
      <c r="A376" s="1"/>
      <c r="L376" s="30"/>
    </row>
    <row r="377" spans="1:12" ht="15.75" customHeight="1">
      <c r="A377" s="1"/>
      <c r="L377" s="30"/>
    </row>
    <row r="378" spans="1:12" ht="15.75" customHeight="1">
      <c r="A378" s="1"/>
      <c r="L378" s="30"/>
    </row>
    <row r="379" spans="1:12" ht="15.75" customHeight="1">
      <c r="A379" s="1"/>
      <c r="L379" s="30"/>
    </row>
    <row r="380" spans="1:12" ht="15.75" customHeight="1">
      <c r="A380" s="1"/>
      <c r="L380" s="30"/>
    </row>
    <row r="381" spans="1:12" ht="15.75" customHeight="1">
      <c r="A381" s="1"/>
      <c r="L381" s="30"/>
    </row>
    <row r="382" spans="1:12" ht="15.75" customHeight="1">
      <c r="A382" s="1"/>
      <c r="L382" s="30"/>
    </row>
    <row r="383" spans="1:12" ht="15.75" customHeight="1">
      <c r="A383" s="1"/>
      <c r="L383" s="30"/>
    </row>
    <row r="384" spans="1:12" ht="15.75" customHeight="1">
      <c r="A384" s="1"/>
      <c r="L384" s="30"/>
    </row>
    <row r="385" spans="1:12" ht="15.75" customHeight="1">
      <c r="A385" s="1"/>
      <c r="L385" s="30"/>
    </row>
    <row r="386" spans="1:12" ht="15.75" customHeight="1">
      <c r="A386" s="1"/>
      <c r="L386" s="30"/>
    </row>
    <row r="387" spans="1:12" ht="15.75" customHeight="1">
      <c r="A387" s="1"/>
      <c r="L387" s="30"/>
    </row>
    <row r="388" spans="1:12" ht="15.75" customHeight="1">
      <c r="A388" s="1"/>
      <c r="L388" s="30"/>
    </row>
    <row r="389" spans="1:12" ht="15.75" customHeight="1">
      <c r="A389" s="1"/>
      <c r="L389" s="30"/>
    </row>
    <row r="390" spans="1:12" ht="15.75" customHeight="1">
      <c r="A390" s="1"/>
      <c r="L390" s="30"/>
    </row>
    <row r="391" spans="1:12" ht="15.75" customHeight="1">
      <c r="A391" s="1"/>
      <c r="L391" s="30"/>
    </row>
    <row r="392" spans="1:12" ht="15.75" customHeight="1">
      <c r="A392" s="1"/>
      <c r="L392" s="30"/>
    </row>
    <row r="393" spans="1:12" ht="15.75" customHeight="1">
      <c r="A393" s="1"/>
      <c r="L393" s="30"/>
    </row>
    <row r="394" spans="1:12" ht="15.75" customHeight="1">
      <c r="A394" s="1"/>
      <c r="L394" s="30"/>
    </row>
    <row r="395" spans="1:12" ht="15.75" customHeight="1">
      <c r="A395" s="1"/>
      <c r="L395" s="30"/>
    </row>
    <row r="396" spans="1:12" ht="15.75" customHeight="1">
      <c r="A396" s="1"/>
      <c r="L396" s="30"/>
    </row>
    <row r="397" spans="1:12" ht="15.75" customHeight="1">
      <c r="A397" s="1"/>
      <c r="L397" s="30"/>
    </row>
    <row r="398" spans="1:12" ht="15.75" customHeight="1">
      <c r="A398" s="1"/>
      <c r="L398" s="30"/>
    </row>
    <row r="399" spans="1:12" ht="15.75" customHeight="1">
      <c r="A399" s="1"/>
      <c r="L399" s="30"/>
    </row>
    <row r="400" spans="1:12" ht="15.75" customHeight="1">
      <c r="A400" s="1"/>
      <c r="L400" s="30"/>
    </row>
    <row r="401" spans="1:12" ht="15.75" customHeight="1">
      <c r="A401" s="1"/>
      <c r="L401" s="30"/>
    </row>
    <row r="402" spans="1:12" ht="15.75" customHeight="1">
      <c r="A402" s="1"/>
      <c r="L402" s="30"/>
    </row>
    <row r="403" spans="1:12" ht="15.75" customHeight="1">
      <c r="A403" s="1"/>
      <c r="L403" s="30"/>
    </row>
    <row r="404" spans="1:12" ht="15.75" customHeight="1">
      <c r="A404" s="1"/>
      <c r="L404" s="30"/>
    </row>
    <row r="405" spans="1:12" ht="15.75" customHeight="1">
      <c r="A405" s="1"/>
      <c r="L405" s="30"/>
    </row>
    <row r="406" spans="1:12" ht="15.75" customHeight="1">
      <c r="A406" s="1"/>
      <c r="L406" s="30"/>
    </row>
    <row r="407" spans="1:12" ht="15.75" customHeight="1">
      <c r="A407" s="1"/>
      <c r="L407" s="30"/>
    </row>
    <row r="408" spans="1:12" ht="15.75" customHeight="1">
      <c r="A408" s="1"/>
      <c r="L408" s="30"/>
    </row>
    <row r="409" spans="1:12" ht="15.75" customHeight="1">
      <c r="A409" s="1"/>
      <c r="L409" s="30"/>
    </row>
    <row r="410" spans="1:12" ht="15.75" customHeight="1">
      <c r="A410" s="1"/>
      <c r="L410" s="30"/>
    </row>
    <row r="411" spans="1:12" ht="15.75" customHeight="1">
      <c r="A411" s="1"/>
      <c r="L411" s="30"/>
    </row>
    <row r="412" spans="1:12" ht="15.75" customHeight="1">
      <c r="A412" s="1"/>
      <c r="L412" s="30"/>
    </row>
    <row r="413" spans="1:12" ht="15.75" customHeight="1">
      <c r="A413" s="1"/>
      <c r="L413" s="30"/>
    </row>
    <row r="414" spans="1:12" ht="15.75" customHeight="1">
      <c r="A414" s="1"/>
      <c r="L414" s="30"/>
    </row>
    <row r="415" spans="1:12" ht="15.75" customHeight="1">
      <c r="A415" s="1"/>
      <c r="L415" s="30"/>
    </row>
    <row r="416" spans="1:12" ht="15.75" customHeight="1">
      <c r="A416" s="1"/>
      <c r="L416" s="30"/>
    </row>
    <row r="417" spans="1:12" ht="15.75" customHeight="1">
      <c r="A417" s="1"/>
      <c r="L417" s="30"/>
    </row>
    <row r="418" spans="1:12" ht="15.75" customHeight="1">
      <c r="A418" s="1"/>
      <c r="L418" s="30"/>
    </row>
    <row r="419" spans="1:12" ht="15.75" customHeight="1">
      <c r="A419" s="1"/>
      <c r="L419" s="30"/>
    </row>
    <row r="420" spans="1:12" ht="15.75" customHeight="1">
      <c r="A420" s="1"/>
      <c r="L420" s="30"/>
    </row>
    <row r="421" spans="1:12" ht="15.75" customHeight="1">
      <c r="A421" s="1"/>
      <c r="L421" s="30"/>
    </row>
    <row r="422" spans="1:12" ht="15.75" customHeight="1">
      <c r="A422" s="1"/>
      <c r="L422" s="30"/>
    </row>
    <row r="423" spans="1:12" ht="15.75" customHeight="1">
      <c r="A423" s="1"/>
      <c r="L423" s="30"/>
    </row>
    <row r="424" spans="1:12" ht="15.75" customHeight="1">
      <c r="A424" s="1"/>
      <c r="L424" s="30"/>
    </row>
    <row r="425" spans="1:12" ht="15.75" customHeight="1">
      <c r="A425" s="1"/>
      <c r="L425" s="30"/>
    </row>
    <row r="426" spans="1:12" ht="15.75" customHeight="1">
      <c r="A426" s="1"/>
      <c r="L426" s="30"/>
    </row>
    <row r="427" spans="1:12" ht="15.75" customHeight="1">
      <c r="A427" s="1"/>
      <c r="L427" s="30"/>
    </row>
    <row r="428" spans="1:12" ht="15.75" customHeight="1">
      <c r="A428" s="1"/>
      <c r="L428" s="30"/>
    </row>
    <row r="429" spans="1:12" ht="15.75" customHeight="1">
      <c r="A429" s="1"/>
      <c r="L429" s="30"/>
    </row>
    <row r="430" spans="1:12" ht="15.75" customHeight="1">
      <c r="A430" s="1"/>
      <c r="L430" s="30"/>
    </row>
    <row r="431" spans="1:12" ht="15.75" customHeight="1">
      <c r="A431" s="1"/>
      <c r="L431" s="30"/>
    </row>
    <row r="432" spans="1:12" ht="15.75" customHeight="1">
      <c r="A432" s="1"/>
      <c r="L432" s="30"/>
    </row>
    <row r="433" spans="1:12" ht="15.75" customHeight="1">
      <c r="A433" s="1"/>
      <c r="L433" s="30"/>
    </row>
    <row r="434" spans="1:12" ht="15.75" customHeight="1">
      <c r="A434" s="1"/>
      <c r="L434" s="30"/>
    </row>
    <row r="435" spans="1:12" ht="15.75" customHeight="1">
      <c r="A435" s="1"/>
      <c r="L435" s="30"/>
    </row>
    <row r="436" spans="1:12" ht="15.75" customHeight="1">
      <c r="A436" s="1"/>
      <c r="L436" s="30"/>
    </row>
    <row r="437" spans="1:12" ht="15.75" customHeight="1">
      <c r="A437" s="1"/>
      <c r="L437" s="30"/>
    </row>
    <row r="438" spans="1:12" ht="15.75" customHeight="1">
      <c r="A438" s="1"/>
      <c r="L438" s="30"/>
    </row>
    <row r="439" spans="1:12" ht="15.75" customHeight="1">
      <c r="A439" s="1"/>
      <c r="L439" s="30"/>
    </row>
    <row r="440" spans="1:12" ht="15.75" customHeight="1">
      <c r="A440" s="1"/>
      <c r="L440" s="30"/>
    </row>
    <row r="441" spans="1:12" ht="15.75" customHeight="1">
      <c r="A441" s="1"/>
      <c r="L441" s="30"/>
    </row>
    <row r="442" spans="1:12" ht="15.75" customHeight="1">
      <c r="A442" s="1"/>
      <c r="L442" s="30"/>
    </row>
    <row r="443" spans="1:12" ht="15.75" customHeight="1">
      <c r="A443" s="1"/>
      <c r="L443" s="30"/>
    </row>
    <row r="444" spans="1:12" ht="15.75" customHeight="1">
      <c r="A444" s="1"/>
      <c r="L444" s="30"/>
    </row>
    <row r="445" spans="1:12" ht="15.75" customHeight="1">
      <c r="A445" s="1"/>
      <c r="L445" s="30"/>
    </row>
    <row r="446" spans="1:12" ht="15.75" customHeight="1">
      <c r="A446" s="1"/>
      <c r="L446" s="30"/>
    </row>
    <row r="447" spans="1:12" ht="15.75" customHeight="1">
      <c r="A447" s="1"/>
      <c r="L447" s="30"/>
    </row>
    <row r="448" spans="1:12" ht="15.75" customHeight="1">
      <c r="A448" s="1"/>
      <c r="L448" s="30"/>
    </row>
    <row r="449" spans="1:12" ht="15.75" customHeight="1">
      <c r="A449" s="1"/>
      <c r="L449" s="30"/>
    </row>
    <row r="450" spans="1:12" ht="15.75" customHeight="1">
      <c r="A450" s="1"/>
      <c r="L450" s="30"/>
    </row>
    <row r="451" spans="1:12" ht="15.75" customHeight="1">
      <c r="A451" s="1"/>
      <c r="L451" s="30"/>
    </row>
    <row r="452" spans="1:12" ht="15.75" customHeight="1">
      <c r="A452" s="1"/>
      <c r="L452" s="30"/>
    </row>
    <row r="453" spans="1:12" ht="15.75" customHeight="1">
      <c r="A453" s="1"/>
      <c r="L453" s="30"/>
    </row>
    <row r="454" spans="1:12" ht="15.75" customHeight="1">
      <c r="A454" s="1"/>
      <c r="L454" s="30"/>
    </row>
    <row r="455" spans="1:12" ht="15.75" customHeight="1">
      <c r="A455" s="1"/>
      <c r="L455" s="30"/>
    </row>
    <row r="456" spans="1:12" ht="15.75" customHeight="1">
      <c r="A456" s="1"/>
      <c r="L456" s="30"/>
    </row>
    <row r="457" spans="1:12" ht="15.75" customHeight="1">
      <c r="A457" s="1"/>
      <c r="L457" s="30"/>
    </row>
    <row r="458" spans="1:12" ht="15.75" customHeight="1">
      <c r="A458" s="1"/>
      <c r="L458" s="30"/>
    </row>
    <row r="459" spans="1:12" ht="15.75" customHeight="1">
      <c r="A459" s="1"/>
      <c r="L459" s="30"/>
    </row>
    <row r="460" spans="1:12" ht="15.75" customHeight="1">
      <c r="A460" s="1"/>
      <c r="L460" s="30"/>
    </row>
    <row r="461" spans="1:12" ht="15.75" customHeight="1">
      <c r="A461" s="1"/>
      <c r="L461" s="30"/>
    </row>
    <row r="462" spans="1:12" ht="15.75" customHeight="1">
      <c r="A462" s="1"/>
      <c r="L462" s="30"/>
    </row>
    <row r="463" spans="1:12" ht="15.75" customHeight="1">
      <c r="A463" s="1"/>
      <c r="L463" s="30"/>
    </row>
    <row r="464" spans="1:12" ht="15.75" customHeight="1">
      <c r="A464" s="1"/>
      <c r="L464" s="30"/>
    </row>
    <row r="465" spans="1:12" ht="15.75" customHeight="1">
      <c r="A465" s="1"/>
      <c r="L465" s="30"/>
    </row>
    <row r="466" spans="1:12" ht="15.75" customHeight="1">
      <c r="A466" s="1"/>
      <c r="L466" s="30"/>
    </row>
    <row r="467" spans="1:12" ht="15.75" customHeight="1">
      <c r="A467" s="1"/>
      <c r="L467" s="30"/>
    </row>
    <row r="468" spans="1:12" ht="15.75" customHeight="1">
      <c r="A468" s="1"/>
      <c r="L468" s="30"/>
    </row>
    <row r="469" spans="1:12" ht="15.75" customHeight="1">
      <c r="A469" s="1"/>
      <c r="L469" s="30"/>
    </row>
    <row r="470" spans="1:12" ht="15.75" customHeight="1">
      <c r="A470" s="1"/>
      <c r="L470" s="30"/>
    </row>
    <row r="471" spans="1:12" ht="15.75" customHeight="1">
      <c r="A471" s="1"/>
      <c r="L471" s="30"/>
    </row>
    <row r="472" spans="1:12" ht="15.75" customHeight="1">
      <c r="A472" s="1"/>
      <c r="L472" s="30"/>
    </row>
    <row r="473" spans="1:12" ht="15.75" customHeight="1">
      <c r="A473" s="1"/>
      <c r="L473" s="30"/>
    </row>
    <row r="474" spans="1:12" ht="15.75" customHeight="1">
      <c r="A474" s="1"/>
      <c r="L474" s="30"/>
    </row>
    <row r="475" spans="1:12" ht="15.75" customHeight="1">
      <c r="A475" s="1"/>
      <c r="L475" s="30"/>
    </row>
    <row r="476" spans="1:12" ht="15.75" customHeight="1">
      <c r="A476" s="1"/>
      <c r="L476" s="30"/>
    </row>
    <row r="477" spans="1:12" ht="15.75" customHeight="1">
      <c r="A477" s="1"/>
      <c r="L477" s="30"/>
    </row>
    <row r="478" spans="1:12" ht="15.75" customHeight="1">
      <c r="A478" s="1"/>
      <c r="L478" s="30"/>
    </row>
    <row r="479" spans="1:12" ht="15.75" customHeight="1">
      <c r="A479" s="1"/>
      <c r="L479" s="30"/>
    </row>
    <row r="480" spans="1:12" ht="15.75" customHeight="1">
      <c r="A480" s="1"/>
      <c r="L480" s="30"/>
    </row>
    <row r="481" spans="1:12" ht="15.75" customHeight="1">
      <c r="A481" s="1"/>
      <c r="L481" s="30"/>
    </row>
    <row r="482" spans="1:12" ht="15.75" customHeight="1">
      <c r="A482" s="1"/>
      <c r="L482" s="30"/>
    </row>
    <row r="483" spans="1:12" ht="15.75" customHeight="1">
      <c r="A483" s="1"/>
      <c r="L483" s="30"/>
    </row>
    <row r="484" spans="1:12" ht="15.75" customHeight="1">
      <c r="A484" s="1"/>
      <c r="L484" s="30"/>
    </row>
    <row r="485" spans="1:12" ht="15.75" customHeight="1">
      <c r="A485" s="1"/>
      <c r="L485" s="30"/>
    </row>
    <row r="486" spans="1:12" ht="15.75" customHeight="1">
      <c r="A486" s="1"/>
      <c r="L486" s="30"/>
    </row>
    <row r="487" spans="1:12" ht="15.75" customHeight="1">
      <c r="A487" s="1"/>
      <c r="L487" s="30"/>
    </row>
    <row r="488" spans="1:12" ht="15.75" customHeight="1">
      <c r="A488" s="1"/>
      <c r="L488" s="30"/>
    </row>
    <row r="489" spans="1:12" ht="15.75" customHeight="1">
      <c r="A489" s="1"/>
      <c r="L489" s="30"/>
    </row>
    <row r="490" spans="1:12" ht="15.75" customHeight="1">
      <c r="A490" s="1"/>
      <c r="L490" s="30"/>
    </row>
    <row r="491" spans="1:12" ht="15.75" customHeight="1">
      <c r="A491" s="1"/>
      <c r="L491" s="30"/>
    </row>
    <row r="492" spans="1:12" ht="15.75" customHeight="1">
      <c r="A492" s="1"/>
      <c r="L492" s="30"/>
    </row>
    <row r="493" spans="1:12" ht="15.75" customHeight="1">
      <c r="A493" s="1"/>
      <c r="L493" s="30"/>
    </row>
    <row r="494" spans="1:12" ht="15.75" customHeight="1">
      <c r="A494" s="1"/>
      <c r="L494" s="30"/>
    </row>
    <row r="495" spans="1:12" ht="15.75" customHeight="1">
      <c r="A495" s="1"/>
      <c r="L495" s="30"/>
    </row>
    <row r="496" spans="1:12" ht="15.75" customHeight="1">
      <c r="A496" s="1"/>
      <c r="L496" s="30"/>
    </row>
    <row r="497" spans="1:12" ht="15.75" customHeight="1">
      <c r="A497" s="1"/>
      <c r="L497" s="30"/>
    </row>
    <row r="498" spans="1:12" ht="15.75" customHeight="1">
      <c r="A498" s="1"/>
      <c r="L498" s="30"/>
    </row>
    <row r="499" spans="1:12" ht="15.75" customHeight="1">
      <c r="A499" s="1"/>
      <c r="L499" s="30"/>
    </row>
    <row r="500" spans="1:12" ht="15.75" customHeight="1">
      <c r="A500" s="1"/>
      <c r="L500" s="30"/>
    </row>
    <row r="501" spans="1:12" ht="15.75" customHeight="1">
      <c r="A501" s="1"/>
      <c r="L501" s="30"/>
    </row>
    <row r="502" spans="1:12" ht="15.75" customHeight="1">
      <c r="A502" s="1"/>
      <c r="L502" s="30"/>
    </row>
    <row r="503" spans="1:12" ht="15.75" customHeight="1">
      <c r="A503" s="1"/>
      <c r="L503" s="30"/>
    </row>
    <row r="504" spans="1:12" ht="15.75" customHeight="1">
      <c r="A504" s="1"/>
      <c r="L504" s="30"/>
    </row>
    <row r="505" spans="1:12" ht="15.75" customHeight="1">
      <c r="A505" s="1"/>
      <c r="L505" s="30"/>
    </row>
    <row r="506" spans="1:12" ht="15.75" customHeight="1">
      <c r="A506" s="1"/>
      <c r="L506" s="30"/>
    </row>
    <row r="507" spans="1:12" ht="15.75" customHeight="1">
      <c r="A507" s="1"/>
      <c r="L507" s="30"/>
    </row>
    <row r="508" spans="1:12" ht="15.75" customHeight="1">
      <c r="A508" s="1"/>
      <c r="L508" s="30"/>
    </row>
    <row r="509" spans="1:12" ht="15.75" customHeight="1">
      <c r="A509" s="1"/>
      <c r="L509" s="30"/>
    </row>
    <row r="510" spans="1:12" ht="15.75" customHeight="1">
      <c r="A510" s="1"/>
      <c r="L510" s="30"/>
    </row>
    <row r="511" spans="1:12" ht="15.75" customHeight="1">
      <c r="A511" s="1"/>
      <c r="L511" s="30"/>
    </row>
    <row r="512" spans="1:12" ht="15.75" customHeight="1">
      <c r="A512" s="1"/>
      <c r="L512" s="30"/>
    </row>
    <row r="513" spans="1:12" ht="15.75" customHeight="1">
      <c r="A513" s="1"/>
      <c r="L513" s="30"/>
    </row>
    <row r="514" spans="1:12" ht="15.75" customHeight="1">
      <c r="A514" s="1"/>
      <c r="L514" s="30"/>
    </row>
    <row r="515" spans="1:12" ht="15.75" customHeight="1">
      <c r="A515" s="1"/>
      <c r="L515" s="30"/>
    </row>
    <row r="516" spans="1:12" ht="15.75" customHeight="1">
      <c r="A516" s="1"/>
      <c r="L516" s="30"/>
    </row>
    <row r="517" spans="1:12" ht="15.75" customHeight="1">
      <c r="A517" s="1"/>
      <c r="L517" s="30"/>
    </row>
    <row r="518" spans="1:12" ht="15.75" customHeight="1">
      <c r="A518" s="1"/>
      <c r="L518" s="30"/>
    </row>
    <row r="519" spans="1:12" ht="15.75" customHeight="1">
      <c r="A519" s="1"/>
      <c r="L519" s="30"/>
    </row>
    <row r="520" spans="1:12" ht="15.75" customHeight="1">
      <c r="A520" s="1"/>
      <c r="L520" s="30"/>
    </row>
    <row r="521" spans="1:12" ht="15.75" customHeight="1">
      <c r="A521" s="1"/>
      <c r="L521" s="30"/>
    </row>
    <row r="522" spans="1:12" ht="15.75" customHeight="1">
      <c r="A522" s="1"/>
      <c r="L522" s="30"/>
    </row>
    <row r="523" spans="1:12" ht="15.75" customHeight="1">
      <c r="A523" s="1"/>
      <c r="L523" s="30"/>
    </row>
    <row r="524" spans="1:12" ht="15.75" customHeight="1">
      <c r="A524" s="1"/>
      <c r="L524" s="30"/>
    </row>
    <row r="525" spans="1:12" ht="15.75" customHeight="1">
      <c r="A525" s="1"/>
      <c r="L525" s="30"/>
    </row>
    <row r="526" spans="1:12" ht="15.75" customHeight="1">
      <c r="A526" s="1"/>
      <c r="L526" s="30"/>
    </row>
    <row r="527" spans="1:12" ht="15.75" customHeight="1">
      <c r="A527" s="1"/>
      <c r="L527" s="30"/>
    </row>
    <row r="528" spans="1:12" ht="15.75" customHeight="1">
      <c r="A528" s="1"/>
      <c r="L528" s="30"/>
    </row>
    <row r="529" spans="1:12" ht="15.75" customHeight="1">
      <c r="A529" s="1"/>
      <c r="L529" s="30"/>
    </row>
    <row r="530" spans="1:12" ht="15.75" customHeight="1">
      <c r="A530" s="1"/>
      <c r="L530" s="30"/>
    </row>
    <row r="531" spans="1:12" ht="15.75" customHeight="1">
      <c r="A531" s="1"/>
      <c r="L531" s="30"/>
    </row>
    <row r="532" spans="1:12" ht="15.75" customHeight="1">
      <c r="A532" s="1"/>
      <c r="L532" s="30"/>
    </row>
    <row r="533" spans="1:12" ht="15.75" customHeight="1">
      <c r="A533" s="1"/>
      <c r="L533" s="30"/>
    </row>
    <row r="534" spans="1:12" ht="15.75" customHeight="1">
      <c r="A534" s="1"/>
      <c r="L534" s="30"/>
    </row>
    <row r="535" spans="1:12" ht="15.75" customHeight="1">
      <c r="A535" s="1"/>
      <c r="L535" s="30"/>
    </row>
    <row r="536" spans="1:12" ht="15.75" customHeight="1">
      <c r="A536" s="1"/>
      <c r="L536" s="30"/>
    </row>
    <row r="537" spans="1:12" ht="15.75" customHeight="1">
      <c r="A537" s="1"/>
      <c r="L537" s="30"/>
    </row>
    <row r="538" spans="1:12" ht="15.75" customHeight="1">
      <c r="A538" s="1"/>
      <c r="L538" s="30"/>
    </row>
    <row r="539" spans="1:12" ht="15.75" customHeight="1">
      <c r="A539" s="1"/>
      <c r="L539" s="30"/>
    </row>
    <row r="540" spans="1:12" ht="15.75" customHeight="1">
      <c r="A540" s="1"/>
      <c r="L540" s="30"/>
    </row>
    <row r="541" spans="1:12" ht="15.75" customHeight="1">
      <c r="A541" s="1"/>
      <c r="L541" s="30"/>
    </row>
    <row r="542" spans="1:12" ht="15.75" customHeight="1">
      <c r="A542" s="1"/>
      <c r="L542" s="30"/>
    </row>
    <row r="543" spans="1:12" ht="15.75" customHeight="1">
      <c r="A543" s="1"/>
      <c r="L543" s="30"/>
    </row>
    <row r="544" spans="1:12" ht="15.75" customHeight="1">
      <c r="A544" s="1"/>
      <c r="L544" s="30"/>
    </row>
    <row r="545" spans="1:12" ht="15.75" customHeight="1">
      <c r="A545" s="1"/>
      <c r="L545" s="30"/>
    </row>
    <row r="546" spans="1:12" ht="15.75" customHeight="1">
      <c r="A546" s="1"/>
      <c r="L546" s="30"/>
    </row>
    <row r="547" spans="1:12" ht="15.75" customHeight="1">
      <c r="A547" s="1"/>
      <c r="L547" s="30"/>
    </row>
    <row r="548" spans="1:12" ht="15.75" customHeight="1">
      <c r="A548" s="1"/>
      <c r="L548" s="30"/>
    </row>
    <row r="549" spans="1:12" ht="15.75" customHeight="1">
      <c r="A549" s="1"/>
      <c r="L549" s="30"/>
    </row>
    <row r="550" spans="1:12" ht="15.75" customHeight="1">
      <c r="A550" s="1"/>
      <c r="L550" s="30"/>
    </row>
    <row r="551" spans="1:12" ht="15.75" customHeight="1">
      <c r="A551" s="1"/>
      <c r="L551" s="30"/>
    </row>
    <row r="552" spans="1:12" ht="15.75" customHeight="1">
      <c r="A552" s="1"/>
      <c r="L552" s="30"/>
    </row>
    <row r="553" spans="1:12" ht="15.75" customHeight="1">
      <c r="A553" s="1"/>
      <c r="L553" s="30"/>
    </row>
    <row r="554" spans="1:12" ht="15.75" customHeight="1">
      <c r="A554" s="1"/>
      <c r="L554" s="30"/>
    </row>
    <row r="555" spans="1:12" ht="15.75" customHeight="1">
      <c r="A555" s="1"/>
      <c r="L555" s="30"/>
    </row>
    <row r="556" spans="1:12" ht="15.75" customHeight="1">
      <c r="A556" s="1"/>
      <c r="L556" s="30"/>
    </row>
    <row r="557" spans="1:12" ht="15.75" customHeight="1">
      <c r="A557" s="1"/>
      <c r="L557" s="30"/>
    </row>
    <row r="558" spans="1:12" ht="15.75" customHeight="1">
      <c r="A558" s="1"/>
      <c r="L558" s="30"/>
    </row>
    <row r="559" spans="1:12" ht="15.75" customHeight="1">
      <c r="A559" s="1"/>
      <c r="L559" s="30"/>
    </row>
    <row r="560" spans="1:12" ht="15.75" customHeight="1">
      <c r="A560" s="1"/>
      <c r="L560" s="30"/>
    </row>
    <row r="561" spans="1:12" ht="15.75" customHeight="1">
      <c r="A561" s="1"/>
      <c r="L561" s="30"/>
    </row>
    <row r="562" spans="1:12" ht="15.75" customHeight="1">
      <c r="A562" s="1"/>
      <c r="L562" s="30"/>
    </row>
    <row r="563" spans="1:12" ht="15.75" customHeight="1">
      <c r="A563" s="1"/>
      <c r="L563" s="30"/>
    </row>
    <row r="564" spans="1:12" ht="15.75" customHeight="1">
      <c r="A564" s="1"/>
      <c r="L564" s="30"/>
    </row>
    <row r="565" spans="1:12" ht="15.75" customHeight="1">
      <c r="A565" s="1"/>
      <c r="L565" s="30"/>
    </row>
    <row r="566" spans="1:12" ht="15.75" customHeight="1">
      <c r="A566" s="1"/>
      <c r="L566" s="30"/>
    </row>
    <row r="567" spans="1:12" ht="15.75" customHeight="1">
      <c r="A567" s="1"/>
      <c r="L567" s="30"/>
    </row>
    <row r="568" spans="1:12" ht="15.75" customHeight="1">
      <c r="A568" s="1"/>
      <c r="L568" s="30"/>
    </row>
    <row r="569" spans="1:12" ht="15.75" customHeight="1">
      <c r="A569" s="1"/>
      <c r="L569" s="30"/>
    </row>
    <row r="570" spans="1:12" ht="15.75" customHeight="1">
      <c r="A570" s="1"/>
      <c r="L570" s="30"/>
    </row>
    <row r="571" spans="1:12" ht="15.75" customHeight="1">
      <c r="A571" s="1"/>
      <c r="L571" s="30"/>
    </row>
    <row r="572" spans="1:12" ht="15.75" customHeight="1">
      <c r="A572" s="1"/>
      <c r="L572" s="30"/>
    </row>
    <row r="573" spans="1:12" ht="15.75" customHeight="1">
      <c r="A573" s="1"/>
      <c r="L573" s="30"/>
    </row>
    <row r="574" spans="1:12" ht="15.75" customHeight="1">
      <c r="A574" s="1"/>
      <c r="L574" s="30"/>
    </row>
    <row r="575" spans="1:12" ht="15.75" customHeight="1">
      <c r="A575" s="1"/>
      <c r="L575" s="30"/>
    </row>
    <row r="576" spans="1:12" ht="15.75" customHeight="1">
      <c r="A576" s="1"/>
      <c r="L576" s="30"/>
    </row>
    <row r="577" spans="1:12" ht="15.75" customHeight="1">
      <c r="A577" s="1"/>
      <c r="L577" s="30"/>
    </row>
    <row r="578" spans="1:12" ht="15.75" customHeight="1">
      <c r="A578" s="1"/>
      <c r="L578" s="30"/>
    </row>
    <row r="579" spans="1:12" ht="15.75" customHeight="1">
      <c r="A579" s="1"/>
      <c r="L579" s="30"/>
    </row>
    <row r="580" spans="1:12" ht="15.75" customHeight="1">
      <c r="A580" s="1"/>
      <c r="L580" s="30"/>
    </row>
    <row r="581" spans="1:12" ht="15.75" customHeight="1">
      <c r="A581" s="1"/>
      <c r="L581" s="30"/>
    </row>
    <row r="582" spans="1:12" ht="15.75" customHeight="1">
      <c r="A582" s="1"/>
      <c r="L582" s="30"/>
    </row>
    <row r="583" spans="1:12" ht="15.75" customHeight="1">
      <c r="A583" s="1"/>
      <c r="L583" s="30"/>
    </row>
    <row r="584" spans="1:12" ht="15.75" customHeight="1">
      <c r="A584" s="1"/>
      <c r="L584" s="30"/>
    </row>
    <row r="585" spans="1:12" ht="15.75" customHeight="1">
      <c r="A585" s="1"/>
      <c r="L585" s="30"/>
    </row>
    <row r="586" spans="1:12" ht="15.75" customHeight="1">
      <c r="A586" s="1"/>
      <c r="L586" s="30"/>
    </row>
    <row r="587" spans="1:12" ht="15.75" customHeight="1">
      <c r="A587" s="1"/>
      <c r="L587" s="30"/>
    </row>
    <row r="588" spans="1:12" ht="15.75" customHeight="1">
      <c r="A588" s="1"/>
      <c r="L588" s="30"/>
    </row>
    <row r="589" spans="1:12" ht="15.75" customHeight="1">
      <c r="A589" s="1"/>
      <c r="L589" s="30"/>
    </row>
    <row r="590" spans="1:12" ht="15.75" customHeight="1">
      <c r="A590" s="1"/>
      <c r="L590" s="30"/>
    </row>
    <row r="591" spans="1:12" ht="15.75" customHeight="1">
      <c r="A591" s="1"/>
      <c r="L591" s="30"/>
    </row>
    <row r="592" spans="1:12" ht="15.75" customHeight="1">
      <c r="A592" s="1"/>
      <c r="L592" s="30"/>
    </row>
    <row r="593" spans="1:12" ht="15.75" customHeight="1">
      <c r="A593" s="1"/>
      <c r="L593" s="30"/>
    </row>
    <row r="594" spans="1:12" ht="15.75" customHeight="1">
      <c r="A594" s="1"/>
      <c r="L594" s="30"/>
    </row>
    <row r="595" spans="1:12" ht="15.75" customHeight="1">
      <c r="A595" s="1"/>
      <c r="L595" s="30"/>
    </row>
    <row r="596" spans="1:12" ht="15.75" customHeight="1">
      <c r="A596" s="1"/>
      <c r="L596" s="30"/>
    </row>
    <row r="597" spans="1:12" ht="15.75" customHeight="1">
      <c r="A597" s="1"/>
      <c r="L597" s="30"/>
    </row>
    <row r="598" spans="1:12" ht="15.75" customHeight="1">
      <c r="A598" s="1"/>
      <c r="L598" s="30"/>
    </row>
    <row r="599" spans="1:12" ht="15.75" customHeight="1">
      <c r="A599" s="1"/>
      <c r="L599" s="30"/>
    </row>
    <row r="600" spans="1:12" ht="15.75" customHeight="1">
      <c r="A600" s="1"/>
      <c r="L600" s="30"/>
    </row>
    <row r="601" spans="1:12" ht="15.75" customHeight="1">
      <c r="A601" s="1"/>
      <c r="L601" s="30"/>
    </row>
    <row r="602" spans="1:12" ht="15.75" customHeight="1">
      <c r="A602" s="1"/>
      <c r="L602" s="30"/>
    </row>
    <row r="603" spans="1:12" ht="15.75" customHeight="1">
      <c r="A603" s="1"/>
      <c r="L603" s="30"/>
    </row>
    <row r="604" spans="1:12" ht="15.75" customHeight="1">
      <c r="A604" s="1"/>
      <c r="L604" s="30"/>
    </row>
    <row r="605" spans="1:12" ht="15.75" customHeight="1">
      <c r="A605" s="1"/>
      <c r="L605" s="30"/>
    </row>
    <row r="606" spans="1:12" ht="15.75" customHeight="1">
      <c r="A606" s="1"/>
      <c r="L606" s="30"/>
    </row>
    <row r="607" spans="1:12" ht="15.75" customHeight="1">
      <c r="A607" s="1"/>
      <c r="L607" s="30"/>
    </row>
    <row r="608" spans="1:12" ht="15.75" customHeight="1">
      <c r="A608" s="1"/>
      <c r="L608" s="30"/>
    </row>
    <row r="609" spans="1:12" ht="15.75" customHeight="1">
      <c r="A609" s="1"/>
      <c r="L609" s="30"/>
    </row>
    <row r="610" spans="1:12" ht="15.75" customHeight="1">
      <c r="A610" s="1"/>
      <c r="L610" s="30"/>
    </row>
    <row r="611" spans="1:12" ht="15.75" customHeight="1">
      <c r="A611" s="1"/>
      <c r="L611" s="30"/>
    </row>
    <row r="612" spans="1:12" ht="15.75" customHeight="1">
      <c r="A612" s="1"/>
      <c r="L612" s="30"/>
    </row>
    <row r="613" spans="1:12" ht="15.75" customHeight="1">
      <c r="A613" s="1"/>
      <c r="L613" s="30"/>
    </row>
    <row r="614" spans="1:12" ht="15.75" customHeight="1">
      <c r="A614" s="1"/>
      <c r="L614" s="30"/>
    </row>
    <row r="615" spans="1:12" ht="15.75" customHeight="1">
      <c r="A615" s="1"/>
      <c r="L615" s="30"/>
    </row>
    <row r="616" spans="1:12" ht="15.75" customHeight="1">
      <c r="A616" s="1"/>
      <c r="L616" s="30"/>
    </row>
    <row r="617" spans="1:12" ht="15.75" customHeight="1">
      <c r="A617" s="1"/>
      <c r="L617" s="30"/>
    </row>
    <row r="618" spans="1:12" ht="15.75" customHeight="1">
      <c r="A618" s="1"/>
      <c r="L618" s="30"/>
    </row>
    <row r="619" spans="1:12" ht="15.75" customHeight="1">
      <c r="A619" s="1"/>
      <c r="L619" s="30"/>
    </row>
    <row r="620" spans="1:12" ht="15.75" customHeight="1">
      <c r="A620" s="1"/>
      <c r="L620" s="30"/>
    </row>
    <row r="621" spans="1:12" ht="15.75" customHeight="1">
      <c r="A621" s="1"/>
      <c r="L621" s="30"/>
    </row>
    <row r="622" spans="1:12" ht="15.75" customHeight="1">
      <c r="A622" s="1"/>
      <c r="L622" s="30"/>
    </row>
    <row r="623" spans="1:12" ht="15.75" customHeight="1">
      <c r="A623" s="1"/>
      <c r="L623" s="30"/>
    </row>
    <row r="624" spans="1:12" ht="15.75" customHeight="1">
      <c r="A624" s="1"/>
      <c r="L624" s="30"/>
    </row>
    <row r="625" spans="1:12" ht="15.75" customHeight="1">
      <c r="A625" s="1"/>
      <c r="L625" s="30"/>
    </row>
    <row r="626" spans="1:12" ht="15.75" customHeight="1">
      <c r="A626" s="1"/>
      <c r="L626" s="30"/>
    </row>
    <row r="627" spans="1:12" ht="15.75" customHeight="1">
      <c r="A627" s="1"/>
      <c r="L627" s="30"/>
    </row>
    <row r="628" spans="1:12" ht="15.75" customHeight="1">
      <c r="A628" s="1"/>
      <c r="L628" s="30"/>
    </row>
    <row r="629" spans="1:12" ht="15.75" customHeight="1">
      <c r="A629" s="1"/>
      <c r="L629" s="30"/>
    </row>
    <row r="630" spans="1:12" ht="15.75" customHeight="1">
      <c r="A630" s="1"/>
      <c r="L630" s="30"/>
    </row>
    <row r="631" spans="1:12" ht="15.75" customHeight="1">
      <c r="A631" s="1"/>
      <c r="L631" s="30"/>
    </row>
    <row r="632" spans="1:12" ht="15.75" customHeight="1">
      <c r="A632" s="1"/>
      <c r="L632" s="30"/>
    </row>
    <row r="633" spans="1:12" ht="15.75" customHeight="1">
      <c r="A633" s="1"/>
      <c r="L633" s="30"/>
    </row>
    <row r="634" spans="1:12" ht="15.75" customHeight="1">
      <c r="A634" s="1"/>
      <c r="L634" s="30"/>
    </row>
    <row r="635" spans="1:12" ht="15.75" customHeight="1">
      <c r="A635" s="1"/>
      <c r="L635" s="30"/>
    </row>
    <row r="636" spans="1:12" ht="15.75" customHeight="1">
      <c r="A636" s="1"/>
      <c r="L636" s="30"/>
    </row>
    <row r="637" spans="1:12" ht="15.75" customHeight="1">
      <c r="A637" s="1"/>
      <c r="L637" s="30"/>
    </row>
    <row r="638" spans="1:12" ht="15.75" customHeight="1">
      <c r="A638" s="1"/>
      <c r="L638" s="30"/>
    </row>
    <row r="639" spans="1:12" ht="15.75" customHeight="1">
      <c r="A639" s="1"/>
      <c r="L639" s="30"/>
    </row>
    <row r="640" spans="1:12" ht="15.75" customHeight="1">
      <c r="A640" s="1"/>
      <c r="L640" s="30"/>
    </row>
    <row r="641" spans="1:12" ht="15.75" customHeight="1">
      <c r="A641" s="1"/>
      <c r="L641" s="30"/>
    </row>
    <row r="642" spans="1:12" ht="15.75" customHeight="1">
      <c r="A642" s="1"/>
      <c r="L642" s="30"/>
    </row>
    <row r="643" spans="1:12" ht="15.75" customHeight="1">
      <c r="A643" s="1"/>
      <c r="L643" s="30"/>
    </row>
    <row r="644" spans="1:12" ht="15.75" customHeight="1">
      <c r="A644" s="1"/>
      <c r="L644" s="30"/>
    </row>
    <row r="645" spans="1:12" ht="15.75" customHeight="1">
      <c r="A645" s="1"/>
      <c r="L645" s="30"/>
    </row>
    <row r="646" spans="1:12" ht="15.75" customHeight="1">
      <c r="A646" s="1"/>
      <c r="L646" s="30"/>
    </row>
    <row r="647" spans="1:12" ht="15.75" customHeight="1">
      <c r="A647" s="1"/>
      <c r="L647" s="30"/>
    </row>
    <row r="648" spans="1:12" ht="15.75" customHeight="1">
      <c r="A648" s="1"/>
      <c r="L648" s="30"/>
    </row>
    <row r="649" spans="1:12" ht="15.75" customHeight="1">
      <c r="A649" s="1"/>
      <c r="L649" s="30"/>
    </row>
    <row r="650" spans="1:12" ht="15.75" customHeight="1">
      <c r="A650" s="1"/>
      <c r="L650" s="30"/>
    </row>
    <row r="651" spans="1:12" ht="15.75" customHeight="1">
      <c r="A651" s="1"/>
      <c r="L651" s="30"/>
    </row>
    <row r="652" spans="1:12" ht="15.75" customHeight="1">
      <c r="A652" s="1"/>
      <c r="L652" s="30"/>
    </row>
    <row r="653" spans="1:12" ht="15.75" customHeight="1">
      <c r="A653" s="1"/>
      <c r="L653" s="30"/>
    </row>
    <row r="654" spans="1:12" ht="15.75" customHeight="1">
      <c r="A654" s="1"/>
      <c r="L654" s="30"/>
    </row>
    <row r="655" spans="1:12" ht="15.75" customHeight="1">
      <c r="A655" s="1"/>
      <c r="L655" s="30"/>
    </row>
    <row r="656" spans="1:12" ht="15.75" customHeight="1">
      <c r="A656" s="1"/>
      <c r="L656" s="30"/>
    </row>
    <row r="657" spans="1:12" ht="15.75" customHeight="1">
      <c r="A657" s="1"/>
      <c r="L657" s="30"/>
    </row>
    <row r="658" spans="1:12" ht="15.75" customHeight="1">
      <c r="A658" s="1"/>
      <c r="L658" s="30"/>
    </row>
    <row r="659" spans="1:12" ht="15.75" customHeight="1">
      <c r="A659" s="1"/>
      <c r="L659" s="30"/>
    </row>
    <row r="660" spans="1:12" ht="15.75" customHeight="1">
      <c r="A660" s="1"/>
      <c r="L660" s="30"/>
    </row>
    <row r="661" spans="1:12" ht="15.75" customHeight="1">
      <c r="A661" s="1"/>
      <c r="L661" s="30"/>
    </row>
    <row r="662" spans="1:12" ht="15.75" customHeight="1">
      <c r="A662" s="1"/>
      <c r="L662" s="30"/>
    </row>
    <row r="663" spans="1:12" ht="15.75" customHeight="1">
      <c r="A663" s="1"/>
      <c r="L663" s="30"/>
    </row>
    <row r="664" spans="1:12" ht="15.75" customHeight="1">
      <c r="A664" s="1"/>
      <c r="L664" s="30"/>
    </row>
    <row r="665" spans="1:12" ht="15.75" customHeight="1">
      <c r="A665" s="1"/>
      <c r="L665" s="30"/>
    </row>
    <row r="666" spans="1:12" ht="15.75" customHeight="1">
      <c r="A666" s="1"/>
      <c r="L666" s="30"/>
    </row>
    <row r="667" spans="1:12" ht="15.75" customHeight="1">
      <c r="A667" s="1"/>
      <c r="L667" s="30"/>
    </row>
    <row r="668" spans="1:12" ht="15.75" customHeight="1">
      <c r="A668" s="1"/>
      <c r="L668" s="30"/>
    </row>
    <row r="669" spans="1:12" ht="15.75" customHeight="1">
      <c r="A669" s="1"/>
      <c r="L669" s="30"/>
    </row>
    <row r="670" spans="1:12" ht="15.75" customHeight="1">
      <c r="A670" s="1"/>
      <c r="L670" s="30"/>
    </row>
    <row r="671" spans="1:12" ht="15.75" customHeight="1">
      <c r="A671" s="1"/>
      <c r="L671" s="30"/>
    </row>
    <row r="672" spans="1:12" ht="15.75" customHeight="1">
      <c r="A672" s="1"/>
      <c r="L672" s="30"/>
    </row>
    <row r="673" spans="1:12" ht="15.75" customHeight="1">
      <c r="A673" s="1"/>
      <c r="L673" s="30"/>
    </row>
    <row r="674" spans="1:12" ht="15.75" customHeight="1">
      <c r="A674" s="1"/>
      <c r="L674" s="30"/>
    </row>
    <row r="675" spans="1:12" ht="15.75" customHeight="1">
      <c r="A675" s="1"/>
      <c r="L675" s="30"/>
    </row>
    <row r="676" spans="1:12" ht="15.75" customHeight="1">
      <c r="A676" s="1"/>
      <c r="L676" s="30"/>
    </row>
    <row r="677" spans="1:12" ht="15.75" customHeight="1">
      <c r="A677" s="1"/>
      <c r="L677" s="30"/>
    </row>
    <row r="678" spans="1:12" ht="15.75" customHeight="1">
      <c r="A678" s="1"/>
      <c r="L678" s="30"/>
    </row>
    <row r="679" spans="1:12" ht="15.75" customHeight="1">
      <c r="A679" s="1"/>
      <c r="L679" s="30"/>
    </row>
    <row r="680" spans="1:12" ht="15.75" customHeight="1">
      <c r="A680" s="1"/>
      <c r="L680" s="30"/>
    </row>
    <row r="681" spans="1:12" ht="15.75" customHeight="1">
      <c r="A681" s="1"/>
      <c r="L681" s="30"/>
    </row>
    <row r="682" spans="1:12" ht="15.75" customHeight="1">
      <c r="A682" s="1"/>
      <c r="L682" s="30"/>
    </row>
    <row r="683" spans="1:12" ht="15.75" customHeight="1">
      <c r="A683" s="1"/>
      <c r="L683" s="30"/>
    </row>
    <row r="684" spans="1:12" ht="15.75" customHeight="1">
      <c r="A684" s="1"/>
      <c r="L684" s="30"/>
    </row>
    <row r="685" spans="1:12" ht="15.75" customHeight="1">
      <c r="A685" s="1"/>
      <c r="L685" s="30"/>
    </row>
    <row r="686" spans="1:12" ht="15.75" customHeight="1">
      <c r="A686" s="1"/>
      <c r="L686" s="30"/>
    </row>
    <row r="687" spans="1:12" ht="15.75" customHeight="1">
      <c r="A687" s="1"/>
      <c r="L687" s="30"/>
    </row>
    <row r="688" spans="1:12" ht="15.75" customHeight="1">
      <c r="A688" s="1"/>
      <c r="L688" s="30"/>
    </row>
    <row r="689" spans="1:12" ht="15.75" customHeight="1">
      <c r="A689" s="1"/>
      <c r="L689" s="30"/>
    </row>
    <row r="690" spans="1:12" ht="15.75" customHeight="1">
      <c r="A690" s="1"/>
      <c r="L690" s="30"/>
    </row>
    <row r="691" spans="1:12" ht="15.75" customHeight="1">
      <c r="A691" s="1"/>
      <c r="L691" s="30"/>
    </row>
    <row r="692" spans="1:12" ht="15.75" customHeight="1">
      <c r="A692" s="1"/>
      <c r="L692" s="30"/>
    </row>
    <row r="693" spans="1:12" ht="15.75" customHeight="1">
      <c r="A693" s="1"/>
      <c r="L693" s="30"/>
    </row>
    <row r="694" spans="1:12" ht="15.75" customHeight="1">
      <c r="A694" s="1"/>
      <c r="L694" s="30"/>
    </row>
    <row r="695" spans="1:12" ht="15.75" customHeight="1">
      <c r="A695" s="1"/>
      <c r="L695" s="30"/>
    </row>
    <row r="696" spans="1:12" ht="15.75" customHeight="1">
      <c r="A696" s="1"/>
      <c r="L696" s="30"/>
    </row>
    <row r="697" spans="1:12" ht="15.75" customHeight="1">
      <c r="A697" s="1"/>
      <c r="L697" s="30"/>
    </row>
    <row r="698" spans="1:12" ht="15.75" customHeight="1">
      <c r="A698" s="1"/>
      <c r="L698" s="30"/>
    </row>
    <row r="699" spans="1:12" ht="15.75" customHeight="1">
      <c r="A699" s="1"/>
      <c r="L699" s="30"/>
    </row>
    <row r="700" spans="1:12" ht="15.75" customHeight="1">
      <c r="A700" s="1"/>
      <c r="L700" s="30"/>
    </row>
    <row r="701" spans="1:12" ht="15.75" customHeight="1">
      <c r="A701" s="1"/>
      <c r="L701" s="30"/>
    </row>
    <row r="702" spans="1:12" ht="15.75" customHeight="1">
      <c r="A702" s="1"/>
      <c r="L702" s="30"/>
    </row>
    <row r="703" spans="1:12" ht="15.75" customHeight="1">
      <c r="A703" s="1"/>
      <c r="L703" s="30"/>
    </row>
    <row r="704" spans="1:12" ht="15.75" customHeight="1">
      <c r="A704" s="1"/>
      <c r="L704" s="30"/>
    </row>
    <row r="705" spans="1:12" ht="15.75" customHeight="1">
      <c r="A705" s="1"/>
      <c r="L705" s="30"/>
    </row>
    <row r="706" spans="1:12" ht="15.75" customHeight="1">
      <c r="A706" s="1"/>
      <c r="L706" s="30"/>
    </row>
    <row r="707" spans="1:12" ht="15.75" customHeight="1">
      <c r="A707" s="1"/>
      <c r="L707" s="30"/>
    </row>
    <row r="708" spans="1:12" ht="15.75" customHeight="1">
      <c r="A708" s="1"/>
      <c r="L708" s="30"/>
    </row>
    <row r="709" spans="1:12" ht="15.75" customHeight="1">
      <c r="A709" s="1"/>
      <c r="L709" s="30"/>
    </row>
    <row r="710" spans="1:12" ht="15.75" customHeight="1">
      <c r="A710" s="1"/>
      <c r="L710" s="30"/>
    </row>
    <row r="711" spans="1:12" ht="15.75" customHeight="1">
      <c r="A711" s="1"/>
      <c r="L711" s="30"/>
    </row>
    <row r="712" spans="1:12" ht="15.75" customHeight="1">
      <c r="A712" s="1"/>
      <c r="L712" s="30"/>
    </row>
    <row r="713" spans="1:12" ht="15.75" customHeight="1">
      <c r="A713" s="1"/>
      <c r="L713" s="30"/>
    </row>
    <row r="714" spans="1:12" ht="15.75" customHeight="1">
      <c r="A714" s="1"/>
      <c r="L714" s="30"/>
    </row>
    <row r="715" spans="1:12" ht="15.75" customHeight="1">
      <c r="A715" s="1"/>
      <c r="L715" s="30"/>
    </row>
    <row r="716" spans="1:12" ht="15.75" customHeight="1">
      <c r="A716" s="1"/>
      <c r="L716" s="30"/>
    </row>
    <row r="717" spans="1:12" ht="15.75" customHeight="1">
      <c r="A717" s="1"/>
      <c r="L717" s="30"/>
    </row>
    <row r="718" spans="1:12" ht="15.75" customHeight="1">
      <c r="A718" s="1"/>
      <c r="L718" s="30"/>
    </row>
    <row r="719" spans="1:12" ht="15.75" customHeight="1">
      <c r="A719" s="1"/>
      <c r="L719" s="30"/>
    </row>
    <row r="720" spans="1:12" ht="15.75" customHeight="1">
      <c r="A720" s="1"/>
      <c r="L720" s="30"/>
    </row>
    <row r="721" spans="1:12" ht="15.75" customHeight="1">
      <c r="A721" s="1"/>
      <c r="L721" s="30"/>
    </row>
    <row r="722" spans="1:12" ht="15.75" customHeight="1">
      <c r="A722" s="1"/>
      <c r="L722" s="30"/>
    </row>
    <row r="723" spans="1:12" ht="15.75" customHeight="1">
      <c r="A723" s="1"/>
      <c r="L723" s="30"/>
    </row>
    <row r="724" spans="1:12" ht="15.75" customHeight="1">
      <c r="A724" s="1"/>
      <c r="L724" s="30"/>
    </row>
    <row r="725" spans="1:12" ht="15.75" customHeight="1">
      <c r="A725" s="1"/>
      <c r="L725" s="30"/>
    </row>
    <row r="726" spans="1:12" ht="15.75" customHeight="1">
      <c r="A726" s="1"/>
      <c r="L726" s="30"/>
    </row>
    <row r="727" spans="1:12" ht="15.75" customHeight="1">
      <c r="A727" s="1"/>
      <c r="L727" s="30"/>
    </row>
    <row r="728" spans="1:12" ht="15.75" customHeight="1">
      <c r="A728" s="1"/>
      <c r="L728" s="30"/>
    </row>
    <row r="729" spans="1:12" ht="15.75" customHeight="1">
      <c r="A729" s="1"/>
      <c r="L729" s="30"/>
    </row>
    <row r="730" spans="1:12" ht="15.75" customHeight="1">
      <c r="A730" s="1"/>
      <c r="L730" s="30"/>
    </row>
    <row r="731" spans="1:12" ht="15.75" customHeight="1">
      <c r="A731" s="1"/>
      <c r="L731" s="30"/>
    </row>
    <row r="732" spans="1:12" ht="15.75" customHeight="1">
      <c r="A732" s="1"/>
      <c r="L732" s="30"/>
    </row>
    <row r="733" spans="1:12" ht="15.75" customHeight="1">
      <c r="A733" s="1"/>
      <c r="L733" s="30"/>
    </row>
    <row r="734" spans="1:12" ht="15.75" customHeight="1">
      <c r="A734" s="1"/>
      <c r="L734" s="30"/>
    </row>
    <row r="735" spans="1:12" ht="15.75" customHeight="1">
      <c r="A735" s="1"/>
      <c r="L735" s="30"/>
    </row>
    <row r="736" spans="1:12" ht="15.75" customHeight="1">
      <c r="A736" s="1"/>
      <c r="L736" s="30"/>
    </row>
    <row r="737" spans="1:12" ht="15.75" customHeight="1">
      <c r="A737" s="1"/>
      <c r="L737" s="30"/>
    </row>
    <row r="738" spans="1:12" ht="15.75" customHeight="1">
      <c r="A738" s="1"/>
      <c r="L738" s="30"/>
    </row>
    <row r="739" spans="1:12" ht="15.75" customHeight="1">
      <c r="A739" s="1"/>
      <c r="L739" s="30"/>
    </row>
    <row r="740" spans="1:12" ht="15.75" customHeight="1">
      <c r="A740" s="1"/>
      <c r="L740" s="30"/>
    </row>
    <row r="741" spans="1:12" ht="15.75" customHeight="1">
      <c r="A741" s="1"/>
      <c r="L741" s="30"/>
    </row>
    <row r="742" spans="1:12" ht="15.75" customHeight="1">
      <c r="A742" s="1"/>
      <c r="L742" s="30"/>
    </row>
    <row r="743" spans="1:12" ht="15.75" customHeight="1">
      <c r="A743" s="1"/>
      <c r="L743" s="30"/>
    </row>
    <row r="744" spans="1:12" ht="15.75" customHeight="1">
      <c r="A744" s="1"/>
      <c r="L744" s="30"/>
    </row>
    <row r="745" spans="1:12" ht="15.75" customHeight="1">
      <c r="A745" s="1"/>
      <c r="L745" s="30"/>
    </row>
    <row r="746" spans="1:12" ht="15.75" customHeight="1">
      <c r="A746" s="1"/>
      <c r="L746" s="30"/>
    </row>
    <row r="747" spans="1:12" ht="15.75" customHeight="1">
      <c r="A747" s="1"/>
      <c r="L747" s="30"/>
    </row>
    <row r="748" spans="1:12" ht="15.75" customHeight="1">
      <c r="A748" s="1"/>
      <c r="L748" s="30"/>
    </row>
    <row r="749" spans="1:12" ht="15.75" customHeight="1">
      <c r="A749" s="1"/>
      <c r="L749" s="30"/>
    </row>
    <row r="750" spans="1:12" ht="15.75" customHeight="1">
      <c r="A750" s="1"/>
      <c r="L750" s="30"/>
    </row>
    <row r="751" spans="1:12" ht="15.75" customHeight="1">
      <c r="A751" s="1"/>
      <c r="L751" s="30"/>
    </row>
    <row r="752" spans="1:12" ht="15.75" customHeight="1">
      <c r="A752" s="1"/>
      <c r="L752" s="30"/>
    </row>
    <row r="753" spans="1:12" ht="15.75" customHeight="1">
      <c r="A753" s="1"/>
      <c r="L753" s="30"/>
    </row>
    <row r="754" spans="1:12" ht="15.75" customHeight="1">
      <c r="A754" s="1"/>
      <c r="L754" s="30"/>
    </row>
    <row r="755" spans="1:12" ht="15.75" customHeight="1">
      <c r="A755" s="1"/>
      <c r="L755" s="30"/>
    </row>
    <row r="756" spans="1:12" ht="15.75" customHeight="1">
      <c r="A756" s="1"/>
      <c r="L756" s="30"/>
    </row>
    <row r="757" spans="1:12" ht="15.75" customHeight="1">
      <c r="A757" s="1"/>
      <c r="L757" s="30"/>
    </row>
    <row r="758" spans="1:12" ht="15.75" customHeight="1">
      <c r="A758" s="1"/>
      <c r="L758" s="30"/>
    </row>
    <row r="759" spans="1:12" ht="15.75" customHeight="1">
      <c r="A759" s="1"/>
      <c r="L759" s="30"/>
    </row>
    <row r="760" spans="1:12" ht="15.75" customHeight="1">
      <c r="A760" s="1"/>
      <c r="L760" s="30"/>
    </row>
    <row r="761" spans="1:12" ht="15.75" customHeight="1">
      <c r="A761" s="1"/>
      <c r="L761" s="30"/>
    </row>
    <row r="762" spans="1:12" ht="15.75" customHeight="1">
      <c r="A762" s="1"/>
      <c r="L762" s="30"/>
    </row>
    <row r="763" spans="1:12" ht="15.75" customHeight="1">
      <c r="A763" s="1"/>
      <c r="L763" s="30"/>
    </row>
    <row r="764" spans="1:12" ht="15.75" customHeight="1">
      <c r="A764" s="1"/>
      <c r="L764" s="30"/>
    </row>
    <row r="765" spans="1:12" ht="15.75" customHeight="1">
      <c r="A765" s="1"/>
      <c r="L765" s="30"/>
    </row>
    <row r="766" spans="1:12" ht="15.75" customHeight="1">
      <c r="A766" s="1"/>
      <c r="L766" s="30"/>
    </row>
    <row r="767" spans="1:12" ht="15.75" customHeight="1">
      <c r="A767" s="1"/>
      <c r="L767" s="30"/>
    </row>
    <row r="768" spans="1:12" ht="15.75" customHeight="1">
      <c r="A768" s="1"/>
      <c r="L768" s="30"/>
    </row>
    <row r="769" spans="1:12" ht="15.75" customHeight="1">
      <c r="A769" s="1"/>
      <c r="L769" s="30"/>
    </row>
    <row r="770" spans="1:12" ht="15.75" customHeight="1">
      <c r="A770" s="1"/>
      <c r="L770" s="30"/>
    </row>
    <row r="771" spans="1:12" ht="15.75" customHeight="1">
      <c r="A771" s="1"/>
      <c r="L771" s="30"/>
    </row>
    <row r="772" spans="1:12" ht="15.75" customHeight="1">
      <c r="A772" s="1"/>
      <c r="L772" s="30"/>
    </row>
    <row r="773" spans="1:12" ht="15.75" customHeight="1">
      <c r="A773" s="1"/>
      <c r="L773" s="30"/>
    </row>
    <row r="774" spans="1:12" ht="15.75" customHeight="1">
      <c r="A774" s="1"/>
      <c r="L774" s="30"/>
    </row>
    <row r="775" spans="1:12" ht="15.75" customHeight="1">
      <c r="A775" s="1"/>
      <c r="L775" s="30"/>
    </row>
    <row r="776" spans="1:12" ht="15.75" customHeight="1">
      <c r="A776" s="1"/>
      <c r="L776" s="30"/>
    </row>
    <row r="777" spans="1:12" ht="15.75" customHeight="1">
      <c r="A777" s="1"/>
      <c r="L777" s="30"/>
    </row>
    <row r="778" spans="1:12" ht="15.75" customHeight="1">
      <c r="A778" s="1"/>
      <c r="L778" s="30"/>
    </row>
    <row r="779" spans="1:12" ht="15.75" customHeight="1">
      <c r="A779" s="1"/>
      <c r="L779" s="30"/>
    </row>
    <row r="780" spans="1:12" ht="15.75" customHeight="1">
      <c r="A780" s="1"/>
      <c r="L780" s="30"/>
    </row>
    <row r="781" spans="1:12" ht="15.75" customHeight="1">
      <c r="A781" s="1"/>
      <c r="L781" s="30"/>
    </row>
    <row r="782" spans="1:12" ht="15.75" customHeight="1">
      <c r="A782" s="1"/>
      <c r="L782" s="30"/>
    </row>
    <row r="783" spans="1:12" ht="15.75" customHeight="1">
      <c r="A783" s="1"/>
      <c r="L783" s="30"/>
    </row>
    <row r="784" spans="1:12" ht="15.75" customHeight="1">
      <c r="A784" s="1"/>
      <c r="L784" s="30"/>
    </row>
    <row r="785" spans="1:12" ht="15.75" customHeight="1">
      <c r="A785" s="1"/>
      <c r="L785" s="30"/>
    </row>
    <row r="786" spans="1:12" ht="15.75" customHeight="1">
      <c r="A786" s="1"/>
      <c r="L786" s="30"/>
    </row>
    <row r="787" spans="1:12" ht="15.75" customHeight="1">
      <c r="A787" s="1"/>
      <c r="L787" s="30"/>
    </row>
    <row r="788" spans="1:12" ht="15.75" customHeight="1">
      <c r="A788" s="1"/>
      <c r="L788" s="30"/>
    </row>
    <row r="789" spans="1:12" ht="15.75" customHeight="1">
      <c r="A789" s="1"/>
      <c r="L789" s="30"/>
    </row>
    <row r="790" spans="1:12" ht="15.75" customHeight="1">
      <c r="A790" s="1"/>
      <c r="L790" s="30"/>
    </row>
    <row r="791" spans="1:12" ht="15.75" customHeight="1">
      <c r="A791" s="1"/>
      <c r="L791" s="30"/>
    </row>
    <row r="792" spans="1:12" ht="15.75" customHeight="1">
      <c r="A792" s="1"/>
      <c r="L792" s="30"/>
    </row>
    <row r="793" spans="1:12" ht="15.75" customHeight="1">
      <c r="A793" s="1"/>
      <c r="L793" s="30"/>
    </row>
    <row r="794" spans="1:12" ht="15.75" customHeight="1">
      <c r="A794" s="1"/>
      <c r="L794" s="30"/>
    </row>
    <row r="795" spans="1:12" ht="15.75" customHeight="1">
      <c r="A795" s="1"/>
      <c r="L795" s="30"/>
    </row>
    <row r="796" spans="1:12" ht="15.75" customHeight="1">
      <c r="A796" s="1"/>
      <c r="L796" s="30"/>
    </row>
    <row r="797" spans="1:12" ht="15.75" customHeight="1">
      <c r="A797" s="1"/>
      <c r="L797" s="30"/>
    </row>
    <row r="798" spans="1:12" ht="15.75" customHeight="1">
      <c r="A798" s="1"/>
      <c r="L798" s="30"/>
    </row>
    <row r="799" spans="1:12" ht="15.75" customHeight="1">
      <c r="A799" s="1"/>
      <c r="L799" s="30"/>
    </row>
    <row r="800" spans="1:12" ht="15.75" customHeight="1">
      <c r="A800" s="1"/>
      <c r="L800" s="30"/>
    </row>
    <row r="801" spans="1:12" ht="15.75" customHeight="1">
      <c r="A801" s="1"/>
      <c r="L801" s="30"/>
    </row>
    <row r="802" spans="1:12" ht="15.75" customHeight="1">
      <c r="A802" s="1"/>
      <c r="L802" s="30"/>
    </row>
    <row r="803" spans="1:12" ht="15.75" customHeight="1">
      <c r="A803" s="1"/>
      <c r="L803" s="30"/>
    </row>
    <row r="804" spans="1:12" ht="15.75" customHeight="1">
      <c r="A804" s="1"/>
      <c r="L804" s="30"/>
    </row>
    <row r="805" spans="1:12" ht="15.75" customHeight="1">
      <c r="A805" s="1"/>
      <c r="L805" s="30"/>
    </row>
    <row r="806" spans="1:12" ht="15.75" customHeight="1">
      <c r="A806" s="1"/>
      <c r="L806" s="30"/>
    </row>
    <row r="807" spans="1:12" ht="15.75" customHeight="1">
      <c r="A807" s="1"/>
      <c r="L807" s="30"/>
    </row>
    <row r="808" spans="1:12" ht="15.75" customHeight="1">
      <c r="A808" s="1"/>
      <c r="L808" s="30"/>
    </row>
    <row r="809" spans="1:12" ht="15.75" customHeight="1">
      <c r="A809" s="1"/>
      <c r="L809" s="30"/>
    </row>
    <row r="810" spans="1:12" ht="15.75" customHeight="1">
      <c r="A810" s="1"/>
      <c r="L810" s="30"/>
    </row>
    <row r="811" spans="1:12" ht="15.75" customHeight="1">
      <c r="A811" s="1"/>
      <c r="L811" s="30"/>
    </row>
    <row r="812" spans="1:12" ht="15.75" customHeight="1">
      <c r="A812" s="1"/>
      <c r="L812" s="30"/>
    </row>
    <row r="813" spans="1:12" ht="15.75" customHeight="1">
      <c r="A813" s="1"/>
      <c r="L813" s="30"/>
    </row>
    <row r="814" spans="1:12" ht="15.75" customHeight="1">
      <c r="A814" s="1"/>
      <c r="L814" s="30"/>
    </row>
    <row r="815" spans="1:12" ht="15.75" customHeight="1">
      <c r="A815" s="1"/>
      <c r="L815" s="30"/>
    </row>
    <row r="816" spans="1:12" ht="15.75" customHeight="1">
      <c r="A816" s="1"/>
      <c r="L816" s="30"/>
    </row>
    <row r="817" spans="1:12" ht="15.75" customHeight="1">
      <c r="A817" s="1"/>
      <c r="L817" s="30"/>
    </row>
    <row r="818" spans="1:12" ht="15.75" customHeight="1">
      <c r="A818" s="1"/>
      <c r="L818" s="30"/>
    </row>
    <row r="819" spans="1:12" ht="15.75" customHeight="1">
      <c r="A819" s="1"/>
      <c r="L819" s="30"/>
    </row>
    <row r="820" spans="1:12" ht="15.75" customHeight="1">
      <c r="A820" s="1"/>
      <c r="L820" s="30"/>
    </row>
    <row r="821" spans="1:12" ht="15.75" customHeight="1">
      <c r="A821" s="1"/>
      <c r="L821" s="30"/>
    </row>
    <row r="822" spans="1:12" ht="15.75" customHeight="1">
      <c r="A822" s="1"/>
      <c r="L822" s="30"/>
    </row>
    <row r="823" spans="1:12" ht="15.75" customHeight="1">
      <c r="A823" s="1"/>
      <c r="L823" s="30"/>
    </row>
    <row r="824" spans="1:12" ht="15.75" customHeight="1">
      <c r="A824" s="1"/>
      <c r="L824" s="30"/>
    </row>
    <row r="825" spans="1:12" ht="15.75" customHeight="1">
      <c r="A825" s="1"/>
      <c r="L825" s="30"/>
    </row>
    <row r="826" spans="1:12" ht="15.75" customHeight="1">
      <c r="A826" s="1"/>
      <c r="L826" s="30"/>
    </row>
    <row r="827" spans="1:12" ht="15.75" customHeight="1">
      <c r="A827" s="1"/>
      <c r="L827" s="30"/>
    </row>
    <row r="828" spans="1:12" ht="15.75" customHeight="1">
      <c r="A828" s="1"/>
      <c r="L828" s="30"/>
    </row>
    <row r="829" spans="1:12" ht="15.75" customHeight="1">
      <c r="A829" s="1"/>
      <c r="L829" s="30"/>
    </row>
    <row r="830" spans="1:12" ht="15.75" customHeight="1">
      <c r="A830" s="1"/>
      <c r="L830" s="30"/>
    </row>
    <row r="831" spans="1:12" ht="15.75" customHeight="1">
      <c r="A831" s="1"/>
      <c r="L831" s="30"/>
    </row>
    <row r="832" spans="1:12" ht="15.75" customHeight="1">
      <c r="A832" s="1"/>
      <c r="L832" s="30"/>
    </row>
    <row r="833" spans="1:12" ht="15.75" customHeight="1">
      <c r="A833" s="1"/>
      <c r="L833" s="30"/>
    </row>
    <row r="834" spans="1:12" ht="15.75" customHeight="1">
      <c r="A834" s="1"/>
      <c r="L834" s="30"/>
    </row>
    <row r="835" spans="1:12" ht="15.75" customHeight="1">
      <c r="A835" s="1"/>
      <c r="L835" s="30"/>
    </row>
    <row r="836" spans="1:12" ht="15.75" customHeight="1">
      <c r="A836" s="1"/>
      <c r="L836" s="30"/>
    </row>
    <row r="837" spans="1:12" ht="15.75" customHeight="1">
      <c r="A837" s="1"/>
      <c r="L837" s="30"/>
    </row>
    <row r="838" spans="1:12" ht="15.75" customHeight="1">
      <c r="A838" s="1"/>
      <c r="L838" s="30"/>
    </row>
    <row r="839" spans="1:12" ht="15.75" customHeight="1">
      <c r="A839" s="1"/>
      <c r="L839" s="30"/>
    </row>
    <row r="840" spans="1:12" ht="15.75" customHeight="1">
      <c r="A840" s="1"/>
      <c r="L840" s="30"/>
    </row>
    <row r="841" spans="1:12" ht="15.75" customHeight="1">
      <c r="A841" s="1"/>
      <c r="L841" s="30"/>
    </row>
    <row r="842" spans="1:12" ht="15.75" customHeight="1">
      <c r="A842" s="1"/>
      <c r="L842" s="30"/>
    </row>
    <row r="843" spans="1:12" ht="15.75" customHeight="1">
      <c r="A843" s="1"/>
      <c r="L843" s="30"/>
    </row>
    <row r="844" spans="1:12" ht="15.75" customHeight="1">
      <c r="A844" s="1"/>
      <c r="L844" s="30"/>
    </row>
    <row r="845" spans="1:12" ht="15.75" customHeight="1">
      <c r="A845" s="1"/>
      <c r="L845" s="30"/>
    </row>
    <row r="846" spans="1:12" ht="15.75" customHeight="1">
      <c r="A846" s="1"/>
      <c r="L846" s="30"/>
    </row>
    <row r="847" spans="1:12" ht="15.75" customHeight="1">
      <c r="A847" s="1"/>
      <c r="L847" s="30"/>
    </row>
    <row r="848" spans="1:12" ht="15.75" customHeight="1">
      <c r="A848" s="1"/>
      <c r="L848" s="30"/>
    </row>
    <row r="849" spans="1:12" ht="15.75" customHeight="1">
      <c r="A849" s="1"/>
      <c r="L849" s="30"/>
    </row>
    <row r="850" spans="1:12" ht="15.75" customHeight="1">
      <c r="A850" s="1"/>
      <c r="L850" s="30"/>
    </row>
    <row r="851" spans="1:12" ht="15.75" customHeight="1">
      <c r="A851" s="1"/>
      <c r="L851" s="30"/>
    </row>
    <row r="852" spans="1:12" ht="15.75" customHeight="1">
      <c r="A852" s="1"/>
      <c r="L852" s="30"/>
    </row>
    <row r="853" spans="1:12" ht="15.75" customHeight="1">
      <c r="A853" s="1"/>
      <c r="L853" s="30"/>
    </row>
    <row r="854" spans="1:12" ht="15.75" customHeight="1">
      <c r="A854" s="1"/>
      <c r="L854" s="30"/>
    </row>
    <row r="855" spans="1:12" ht="15.75" customHeight="1">
      <c r="A855" s="1"/>
      <c r="L855" s="30"/>
    </row>
    <row r="856" spans="1:12" ht="15.75" customHeight="1">
      <c r="A856" s="1"/>
      <c r="L856" s="30"/>
    </row>
    <row r="857" spans="1:12" ht="15.75" customHeight="1">
      <c r="A857" s="1"/>
      <c r="L857" s="30"/>
    </row>
    <row r="858" spans="1:12" ht="15.75" customHeight="1">
      <c r="A858" s="1"/>
      <c r="L858" s="30"/>
    </row>
    <row r="859" spans="1:12" ht="15.75" customHeight="1">
      <c r="A859" s="1"/>
      <c r="L859" s="30"/>
    </row>
    <row r="860" spans="1:12" ht="15.75" customHeight="1">
      <c r="A860" s="1"/>
      <c r="L860" s="30"/>
    </row>
    <row r="861" spans="1:12" ht="15.75" customHeight="1">
      <c r="A861" s="1"/>
      <c r="L861" s="30"/>
    </row>
    <row r="862" spans="1:12" ht="15.75" customHeight="1">
      <c r="A862" s="1"/>
      <c r="L862" s="30"/>
    </row>
    <row r="863" spans="1:12" ht="15.75" customHeight="1">
      <c r="A863" s="1"/>
      <c r="L863" s="30"/>
    </row>
    <row r="864" spans="1:12" ht="15.75" customHeight="1">
      <c r="A864" s="1"/>
      <c r="L864" s="30"/>
    </row>
    <row r="865" spans="1:12" ht="15.75" customHeight="1">
      <c r="A865" s="1"/>
      <c r="L865" s="30"/>
    </row>
    <row r="866" spans="1:12" ht="15.75" customHeight="1">
      <c r="A866" s="1"/>
      <c r="L866" s="30"/>
    </row>
    <row r="867" spans="1:12" ht="15.75" customHeight="1">
      <c r="A867" s="1"/>
      <c r="L867" s="30"/>
    </row>
    <row r="868" spans="1:12" ht="15.75" customHeight="1">
      <c r="A868" s="1"/>
      <c r="L868" s="30"/>
    </row>
    <row r="869" spans="1:12" ht="15.75" customHeight="1">
      <c r="A869" s="1"/>
      <c r="L869" s="30"/>
    </row>
    <row r="870" spans="1:12" ht="15.75" customHeight="1">
      <c r="A870" s="1"/>
      <c r="L870" s="30"/>
    </row>
    <row r="871" spans="1:12" ht="15.75" customHeight="1">
      <c r="A871" s="1"/>
      <c r="L871" s="30"/>
    </row>
    <row r="872" spans="1:12" ht="15.75" customHeight="1">
      <c r="A872" s="1"/>
      <c r="L872" s="30"/>
    </row>
    <row r="873" spans="1:12" ht="15.75" customHeight="1">
      <c r="A873" s="1"/>
      <c r="L873" s="30"/>
    </row>
    <row r="874" spans="1:12" ht="15.75" customHeight="1">
      <c r="A874" s="1"/>
      <c r="L874" s="30"/>
    </row>
    <row r="875" spans="1:12" ht="15.75" customHeight="1">
      <c r="A875" s="1"/>
      <c r="L875" s="30"/>
    </row>
    <row r="876" spans="1:12" ht="15.75" customHeight="1">
      <c r="A876" s="1"/>
      <c r="L876" s="30"/>
    </row>
    <row r="877" spans="1:12" ht="15.75" customHeight="1">
      <c r="A877" s="1"/>
      <c r="L877" s="30"/>
    </row>
    <row r="878" spans="1:12" ht="15.75" customHeight="1">
      <c r="A878" s="1"/>
      <c r="L878" s="30"/>
    </row>
    <row r="879" spans="1:12" ht="15.75" customHeight="1">
      <c r="A879" s="1"/>
      <c r="L879" s="30"/>
    </row>
    <row r="880" spans="1:12" ht="15.75" customHeight="1">
      <c r="A880" s="1"/>
      <c r="L880" s="30"/>
    </row>
    <row r="881" spans="1:12" ht="15.75" customHeight="1">
      <c r="A881" s="1"/>
      <c r="L881" s="30"/>
    </row>
    <row r="882" spans="1:12" ht="15.75" customHeight="1">
      <c r="A882" s="1"/>
      <c r="L882" s="30"/>
    </row>
    <row r="883" spans="1:12" ht="15.75" customHeight="1">
      <c r="A883" s="1"/>
      <c r="L883" s="30"/>
    </row>
    <row r="884" spans="1:12" ht="15.75" customHeight="1">
      <c r="A884" s="1"/>
      <c r="L884" s="30"/>
    </row>
    <row r="885" spans="1:12" ht="15.75" customHeight="1">
      <c r="A885" s="1"/>
      <c r="L885" s="30"/>
    </row>
    <row r="886" spans="1:12" ht="15.75" customHeight="1">
      <c r="A886" s="1"/>
      <c r="L886" s="30"/>
    </row>
    <row r="887" spans="1:12" ht="15.75" customHeight="1">
      <c r="A887" s="1"/>
      <c r="L887" s="30"/>
    </row>
    <row r="888" spans="1:12" ht="15.75" customHeight="1">
      <c r="A888" s="1"/>
      <c r="L888" s="30"/>
    </row>
    <row r="889" spans="1:12" ht="15.75" customHeight="1">
      <c r="A889" s="1"/>
      <c r="L889" s="30"/>
    </row>
    <row r="890" spans="1:12" ht="15.75" customHeight="1">
      <c r="A890" s="1"/>
      <c r="L890" s="30"/>
    </row>
    <row r="891" spans="1:12" ht="15.75" customHeight="1">
      <c r="A891" s="1"/>
      <c r="L891" s="30"/>
    </row>
    <row r="892" spans="1:12" ht="15.75" customHeight="1">
      <c r="A892" s="1"/>
      <c r="L892" s="30"/>
    </row>
    <row r="893" spans="1:12" ht="15.75" customHeight="1">
      <c r="A893" s="1"/>
      <c r="L893" s="30"/>
    </row>
    <row r="894" spans="1:12" ht="15.75" customHeight="1">
      <c r="A894" s="1"/>
      <c r="L894" s="30"/>
    </row>
    <row r="895" spans="1:12" ht="15.75" customHeight="1">
      <c r="A895" s="1"/>
      <c r="L895" s="30"/>
    </row>
    <row r="896" spans="1:12" ht="15.75" customHeight="1">
      <c r="A896" s="1"/>
      <c r="L896" s="30"/>
    </row>
    <row r="897" spans="1:12" ht="15.75" customHeight="1">
      <c r="A897" s="1"/>
      <c r="L897" s="30"/>
    </row>
    <row r="898" spans="1:12" ht="15.75" customHeight="1">
      <c r="A898" s="1"/>
      <c r="L898" s="30"/>
    </row>
    <row r="899" spans="1:12" ht="15.75" customHeight="1">
      <c r="A899" s="1"/>
      <c r="L899" s="30"/>
    </row>
    <row r="900" spans="1:12" ht="15.75" customHeight="1">
      <c r="A900" s="1"/>
      <c r="L900" s="30"/>
    </row>
    <row r="901" spans="1:12" ht="15.75" customHeight="1">
      <c r="A901" s="1"/>
      <c r="L901" s="30"/>
    </row>
    <row r="902" spans="1:12" ht="15.75" customHeight="1">
      <c r="A902" s="1"/>
      <c r="L902" s="30"/>
    </row>
    <row r="903" spans="1:12" ht="15.75" customHeight="1">
      <c r="A903" s="1"/>
      <c r="L903" s="30"/>
    </row>
    <row r="904" spans="1:12" ht="15.75" customHeight="1">
      <c r="A904" s="1"/>
      <c r="L904" s="30"/>
    </row>
    <row r="905" spans="1:12" ht="15.75" customHeight="1">
      <c r="A905" s="1"/>
      <c r="L905" s="30"/>
    </row>
    <row r="906" spans="1:12" ht="15.75" customHeight="1">
      <c r="A906" s="1"/>
      <c r="L906" s="30"/>
    </row>
    <row r="907" spans="1:12" ht="15.75" customHeight="1">
      <c r="A907" s="1"/>
      <c r="L907" s="30"/>
    </row>
    <row r="908" spans="1:12" ht="15.75" customHeight="1">
      <c r="A908" s="1"/>
      <c r="L908" s="30"/>
    </row>
    <row r="909" spans="1:12" ht="15.75" customHeight="1">
      <c r="A909" s="1"/>
      <c r="L909" s="30"/>
    </row>
    <row r="910" spans="1:12" ht="15.75" customHeight="1">
      <c r="A910" s="1"/>
      <c r="L910" s="30"/>
    </row>
    <row r="911" spans="1:12" ht="15.75" customHeight="1">
      <c r="A911" s="1"/>
      <c r="L911" s="30"/>
    </row>
    <row r="912" spans="1:12" ht="15.75" customHeight="1">
      <c r="A912" s="1"/>
      <c r="L912" s="30"/>
    </row>
    <row r="913" spans="1:12" ht="15.75" customHeight="1">
      <c r="A913" s="1"/>
      <c r="L913" s="30"/>
    </row>
    <row r="914" spans="1:12" ht="15.75" customHeight="1">
      <c r="A914" s="1"/>
      <c r="L914" s="30"/>
    </row>
    <row r="915" spans="1:12" ht="15.75" customHeight="1">
      <c r="A915" s="1"/>
      <c r="L915" s="30"/>
    </row>
    <row r="916" spans="1:12" ht="15.75" customHeight="1">
      <c r="A916" s="1"/>
      <c r="L916" s="30"/>
    </row>
    <row r="917" spans="1:12" ht="15.75" customHeight="1">
      <c r="A917" s="1"/>
      <c r="L917" s="30"/>
    </row>
    <row r="918" spans="1:12" ht="15.75" customHeight="1">
      <c r="A918" s="1"/>
      <c r="L918" s="30"/>
    </row>
    <row r="919" spans="1:12" ht="15.75" customHeight="1">
      <c r="A919" s="1"/>
      <c r="L919" s="30"/>
    </row>
    <row r="920" spans="1:12" ht="15.75" customHeight="1">
      <c r="A920" s="1"/>
      <c r="L920" s="30"/>
    </row>
    <row r="921" spans="1:12" ht="15.75" customHeight="1">
      <c r="A921" s="1"/>
      <c r="L921" s="30"/>
    </row>
    <row r="922" spans="1:12" ht="15.75" customHeight="1">
      <c r="A922" s="1"/>
      <c r="L922" s="30"/>
    </row>
    <row r="923" spans="1:12" ht="15.75" customHeight="1">
      <c r="A923" s="1"/>
      <c r="L923" s="30"/>
    </row>
    <row r="924" spans="1:12" ht="15.75" customHeight="1">
      <c r="A924" s="1"/>
      <c r="L924" s="30"/>
    </row>
    <row r="925" spans="1:12" ht="15.75" customHeight="1">
      <c r="A925" s="1"/>
      <c r="L925" s="30"/>
    </row>
    <row r="926" spans="1:12" ht="15.75" customHeight="1">
      <c r="A926" s="1"/>
      <c r="L926" s="30"/>
    </row>
    <row r="927" spans="1:12" ht="15.75" customHeight="1">
      <c r="A927" s="1"/>
      <c r="L927" s="30"/>
    </row>
    <row r="928" spans="1:12" ht="15.75" customHeight="1">
      <c r="A928" s="1"/>
      <c r="L928" s="30"/>
    </row>
    <row r="929" spans="1:12" ht="15.75" customHeight="1">
      <c r="A929" s="1"/>
      <c r="L929" s="30"/>
    </row>
    <row r="930" spans="1:12" ht="15.75" customHeight="1">
      <c r="A930" s="1"/>
      <c r="L930" s="30"/>
    </row>
    <row r="931" spans="1:12" ht="15.75" customHeight="1">
      <c r="A931" s="1"/>
      <c r="L931" s="30"/>
    </row>
    <row r="932" spans="1:12" ht="15.75" customHeight="1">
      <c r="A932" s="1"/>
      <c r="L932" s="30"/>
    </row>
    <row r="933" spans="1:12" ht="15.75" customHeight="1">
      <c r="A933" s="1"/>
      <c r="L933" s="30"/>
    </row>
    <row r="934" spans="1:12" ht="15.75" customHeight="1">
      <c r="A934" s="1"/>
      <c r="L934" s="30"/>
    </row>
    <row r="935" spans="1:12" ht="15.75" customHeight="1">
      <c r="A935" s="1"/>
      <c r="L935" s="30"/>
    </row>
    <row r="936" spans="1:12" ht="15.75" customHeight="1">
      <c r="A936" s="1"/>
      <c r="L936" s="30"/>
    </row>
    <row r="937" spans="1:12" ht="15.75" customHeight="1">
      <c r="A937" s="1"/>
      <c r="L937" s="30"/>
    </row>
    <row r="938" spans="1:12" ht="15.75" customHeight="1">
      <c r="A938" s="1"/>
      <c r="L938" s="30"/>
    </row>
    <row r="939" spans="1:12" ht="15.75" customHeight="1">
      <c r="A939" s="1"/>
      <c r="L939" s="30"/>
    </row>
    <row r="940" spans="1:12" ht="15.75" customHeight="1">
      <c r="A940" s="1"/>
      <c r="L940" s="30"/>
    </row>
    <row r="941" spans="1:12" ht="15.75" customHeight="1">
      <c r="A941" s="1"/>
      <c r="L941" s="30"/>
    </row>
    <row r="942" spans="1:12" ht="15.75" customHeight="1">
      <c r="A942" s="1"/>
      <c r="L942" s="30"/>
    </row>
    <row r="943" spans="1:12" ht="15.75" customHeight="1">
      <c r="A943" s="1"/>
      <c r="L943" s="30"/>
    </row>
    <row r="944" spans="1:12" ht="15.75" customHeight="1">
      <c r="A944" s="1"/>
      <c r="L944" s="30"/>
    </row>
    <row r="945" spans="1:12" ht="15.75" customHeight="1">
      <c r="A945" s="1"/>
      <c r="L945" s="30"/>
    </row>
    <row r="946" spans="1:12" ht="15.75" customHeight="1">
      <c r="A946" s="1"/>
      <c r="L946" s="30"/>
    </row>
    <row r="947" spans="1:12" ht="15.75" customHeight="1">
      <c r="A947" s="1"/>
      <c r="L947" s="30"/>
    </row>
    <row r="948" spans="1:12" ht="15.75" customHeight="1">
      <c r="A948" s="1"/>
      <c r="L948" s="30"/>
    </row>
    <row r="949" spans="1:12" ht="15.75" customHeight="1">
      <c r="A949" s="1"/>
      <c r="L949" s="30"/>
    </row>
    <row r="950" spans="1:12" ht="15.75" customHeight="1">
      <c r="A950" s="1"/>
      <c r="L950" s="30"/>
    </row>
    <row r="951" spans="1:12" ht="15.75" customHeight="1">
      <c r="A951" s="1"/>
      <c r="L951" s="30"/>
    </row>
    <row r="952" spans="1:12" ht="15.75" customHeight="1">
      <c r="A952" s="1"/>
      <c r="L952" s="30"/>
    </row>
    <row r="953" spans="1:12" ht="15.75" customHeight="1">
      <c r="A953" s="1"/>
      <c r="L953" s="30"/>
    </row>
    <row r="954" spans="1:12" ht="15.75" customHeight="1">
      <c r="A954" s="1"/>
      <c r="L954" s="30"/>
    </row>
    <row r="955" spans="1:12" ht="15.75" customHeight="1">
      <c r="A955" s="1"/>
      <c r="L955" s="30"/>
    </row>
    <row r="956" spans="1:12" ht="15.75" customHeight="1">
      <c r="A956" s="1"/>
      <c r="L956" s="30"/>
    </row>
    <row r="957" spans="1:12" ht="15.75" customHeight="1">
      <c r="A957" s="1"/>
      <c r="L957" s="30"/>
    </row>
    <row r="958" spans="1:12" ht="15.75" customHeight="1">
      <c r="A958" s="1"/>
      <c r="L958" s="30"/>
    </row>
    <row r="959" spans="1:12" ht="15.75" customHeight="1">
      <c r="A959" s="1"/>
      <c r="L959" s="30"/>
    </row>
    <row r="960" spans="1:12" ht="15.75" customHeight="1">
      <c r="A960" s="1"/>
      <c r="L960" s="30"/>
    </row>
    <row r="961" spans="1:12" ht="15.75" customHeight="1">
      <c r="A961" s="1"/>
      <c r="L961" s="30"/>
    </row>
    <row r="962" spans="1:12" ht="15.75" customHeight="1">
      <c r="A962" s="1"/>
      <c r="L962" s="30"/>
    </row>
    <row r="963" spans="1:12" ht="15.75" customHeight="1">
      <c r="A963" s="1"/>
      <c r="L963" s="30"/>
    </row>
    <row r="964" spans="1:12" ht="15.75" customHeight="1">
      <c r="A964" s="1"/>
      <c r="L964" s="30"/>
    </row>
    <row r="965" spans="1:12" ht="15.75" customHeight="1">
      <c r="A965" s="1"/>
      <c r="L965" s="30"/>
    </row>
    <row r="966" spans="1:12" ht="15.75" customHeight="1">
      <c r="A966" s="1"/>
      <c r="L966" s="30"/>
    </row>
    <row r="967" spans="1:12" ht="15.75" customHeight="1">
      <c r="A967" s="1"/>
      <c r="L967" s="30"/>
    </row>
    <row r="968" spans="1:12" ht="15.75" customHeight="1">
      <c r="A968" s="1"/>
      <c r="L968" s="30"/>
    </row>
    <row r="969" spans="1:12" ht="15.75" customHeight="1">
      <c r="A969" s="1"/>
      <c r="L969" s="30"/>
    </row>
    <row r="970" spans="1:12" ht="15.75" customHeight="1">
      <c r="A970" s="1"/>
      <c r="L970" s="30"/>
    </row>
    <row r="971" spans="1:12" ht="15.75" customHeight="1">
      <c r="A971" s="1"/>
      <c r="L971" s="30"/>
    </row>
    <row r="972" spans="1:12" ht="15.75" customHeight="1">
      <c r="A972" s="1"/>
      <c r="L972" s="30"/>
    </row>
    <row r="973" spans="1:12" ht="15.75" customHeight="1">
      <c r="A973" s="1"/>
      <c r="L973" s="30"/>
    </row>
    <row r="974" spans="1:12" ht="15.75" customHeight="1">
      <c r="A974" s="1"/>
      <c r="L974" s="30"/>
    </row>
    <row r="975" spans="1:12" ht="15.75" customHeight="1">
      <c r="A975" s="1"/>
      <c r="L975" s="30"/>
    </row>
    <row r="976" spans="1:12" ht="15.75" customHeight="1">
      <c r="A976" s="1"/>
      <c r="L976" s="30"/>
    </row>
    <row r="977" spans="1:12" ht="15.75" customHeight="1">
      <c r="A977" s="1"/>
      <c r="L977" s="30"/>
    </row>
    <row r="978" spans="1:12" ht="15.75" customHeight="1">
      <c r="A978" s="1"/>
      <c r="L978" s="30"/>
    </row>
    <row r="979" spans="1:12" ht="15.75" customHeight="1">
      <c r="A979" s="1"/>
      <c r="L979" s="30"/>
    </row>
    <row r="980" spans="1:12" ht="15.75" customHeight="1">
      <c r="A980" s="1"/>
      <c r="L980" s="30"/>
    </row>
    <row r="981" spans="1:12" ht="15.75" customHeight="1">
      <c r="A981" s="1"/>
      <c r="L981" s="30"/>
    </row>
    <row r="982" spans="1:12" ht="15.75" customHeight="1">
      <c r="A982" s="1"/>
      <c r="L982" s="30"/>
    </row>
    <row r="983" spans="1:12" ht="15.75" customHeight="1">
      <c r="A983" s="1"/>
      <c r="L983" s="30"/>
    </row>
    <row r="984" spans="1:12" ht="15.75" customHeight="1">
      <c r="A984" s="1"/>
      <c r="L984" s="30"/>
    </row>
    <row r="985" spans="1:12" ht="15.75" customHeight="1">
      <c r="A985" s="1"/>
      <c r="L985" s="30"/>
    </row>
    <row r="986" spans="1:12" ht="15.75" customHeight="1">
      <c r="A986" s="1"/>
      <c r="L986" s="30"/>
    </row>
    <row r="987" spans="1:12" ht="15.75" customHeight="1">
      <c r="A987" s="1"/>
      <c r="L987" s="30"/>
    </row>
    <row r="988" spans="1:12" ht="15.75" customHeight="1">
      <c r="A988" s="1"/>
      <c r="L988" s="30"/>
    </row>
    <row r="989" spans="1:12" ht="15.75" customHeight="1">
      <c r="A989" s="1"/>
      <c r="L989" s="30"/>
    </row>
    <row r="990" spans="1:12" ht="15.75" customHeight="1">
      <c r="A990" s="1"/>
      <c r="L990" s="30"/>
    </row>
    <row r="991" spans="1:12" ht="15.75" customHeight="1">
      <c r="A991" s="1"/>
      <c r="L991" s="30"/>
    </row>
    <row r="992" spans="1:12" ht="15.75" customHeight="1">
      <c r="A992" s="1"/>
      <c r="L992" s="30"/>
    </row>
    <row r="993" spans="1:12" ht="15.75" customHeight="1">
      <c r="A993" s="1"/>
      <c r="L993" s="30"/>
    </row>
    <row r="994" spans="1:12" ht="15.75" customHeight="1">
      <c r="A994" s="1"/>
      <c r="L994" s="30"/>
    </row>
    <row r="995" spans="1:12" ht="15.75" customHeight="1">
      <c r="A995" s="1"/>
      <c r="L995" s="30"/>
    </row>
    <row r="996" spans="1:12" ht="15.75" customHeight="1">
      <c r="A996" s="1"/>
      <c r="L996" s="30"/>
    </row>
    <row r="997" spans="1:12" ht="15.75" customHeight="1">
      <c r="A997" s="1"/>
      <c r="L997" s="30"/>
    </row>
    <row r="998" spans="1:12" ht="15.75" customHeight="1">
      <c r="A998" s="1"/>
      <c r="L998" s="30"/>
    </row>
    <row r="999" spans="1:12" ht="15.75" customHeight="1">
      <c r="A999" s="1"/>
      <c r="L999" s="30"/>
    </row>
    <row r="1000" spans="1:12" ht="15.75" customHeight="1">
      <c r="A1000" s="1"/>
      <c r="L1000" s="30"/>
    </row>
  </sheetData>
  <autoFilter ref="B2:M280" xr:uid="{00000000-0009-0000-0000-000001000000}">
    <sortState xmlns:xlrd2="http://schemas.microsoft.com/office/spreadsheetml/2017/richdata2" ref="B2:M280">
      <sortCondition ref="B2:B280"/>
    </sortState>
  </autoFilter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9"/>
  <sheetViews>
    <sheetView showGridLines="0" workbookViewId="0">
      <selection activeCell="H20" sqref="H20"/>
    </sheetView>
  </sheetViews>
  <sheetFormatPr baseColWidth="10" defaultColWidth="11.19921875" defaultRowHeight="15" customHeight="1"/>
  <cols>
    <col min="1" max="1" width="2" customWidth="1"/>
    <col min="2" max="2" width="43.3984375" customWidth="1"/>
    <col min="3" max="3" width="7.19921875" customWidth="1"/>
    <col min="4" max="4" width="40.19921875" customWidth="1"/>
    <col min="5" max="5" width="10.3984375" customWidth="1"/>
    <col min="6" max="7" width="7.69921875" customWidth="1"/>
    <col min="8" max="8" width="18.69921875" customWidth="1"/>
    <col min="9" max="9" width="22.19921875" customWidth="1"/>
    <col min="10" max="10" width="34.09765625" customWidth="1"/>
    <col min="11" max="12" width="10" customWidth="1"/>
    <col min="13" max="13" width="21.69921875" customWidth="1"/>
    <col min="14" max="27" width="10" customWidth="1"/>
  </cols>
  <sheetData>
    <row r="1" spans="1:27" ht="16.5" customHeight="1">
      <c r="L1" s="75" t="s">
        <v>1287</v>
      </c>
      <c r="M1" s="76" t="s">
        <v>1288</v>
      </c>
      <c r="N1" s="76" t="s">
        <v>1289</v>
      </c>
    </row>
    <row r="2" spans="1:27" ht="48.75" customHeight="1">
      <c r="D2" s="77" t="s">
        <v>12</v>
      </c>
      <c r="H2" s="77">
        <v>210</v>
      </c>
      <c r="I2" s="77">
        <v>250</v>
      </c>
      <c r="L2" s="78" t="s">
        <v>1290</v>
      </c>
      <c r="M2" s="79" t="s">
        <v>1291</v>
      </c>
      <c r="N2" s="80" t="s">
        <v>49</v>
      </c>
    </row>
    <row r="3" spans="1:27" ht="48.75" customHeight="1">
      <c r="A3" s="1"/>
      <c r="B3" s="1"/>
      <c r="C3" s="1"/>
      <c r="D3" s="30"/>
      <c r="E3" s="1"/>
      <c r="F3" s="1"/>
      <c r="G3" s="1"/>
      <c r="H3" s="30"/>
      <c r="I3" s="30"/>
      <c r="J3" s="1"/>
      <c r="K3" s="1"/>
      <c r="L3" s="81" t="s">
        <v>1292</v>
      </c>
      <c r="M3" s="82" t="s">
        <v>1293</v>
      </c>
      <c r="N3" s="83" t="s">
        <v>49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" customHeight="1">
      <c r="D4" s="30"/>
      <c r="H4" s="29"/>
      <c r="I4" s="29"/>
      <c r="L4" s="84" t="s">
        <v>1294</v>
      </c>
      <c r="M4" s="85" t="s">
        <v>1295</v>
      </c>
      <c r="N4" s="86" t="s">
        <v>1289</v>
      </c>
    </row>
    <row r="5" spans="1:27" ht="48.75" customHeight="1">
      <c r="L5" s="87" t="s">
        <v>1296</v>
      </c>
      <c r="M5" s="88" t="s">
        <v>1297</v>
      </c>
      <c r="N5" s="89" t="s">
        <v>1289</v>
      </c>
    </row>
    <row r="6" spans="1:27" ht="48.75" customHeight="1"/>
    <row r="7" spans="1:27" ht="33" customHeight="1">
      <c r="A7" s="90"/>
      <c r="B7" s="91" t="s">
        <v>1298</v>
      </c>
      <c r="C7" s="91" t="s">
        <v>21</v>
      </c>
      <c r="D7" s="91" t="s">
        <v>20</v>
      </c>
      <c r="E7" s="92" t="s">
        <v>22</v>
      </c>
      <c r="F7" s="91" t="s">
        <v>23</v>
      </c>
      <c r="G7" s="91" t="s">
        <v>27</v>
      </c>
      <c r="H7" s="91" t="s">
        <v>1299</v>
      </c>
      <c r="I7" s="91" t="s">
        <v>1300</v>
      </c>
      <c r="J7" s="91" t="s">
        <v>1301</v>
      </c>
      <c r="K7" s="91" t="s">
        <v>1302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ht="48.75" customHeight="1">
      <c r="A8" s="93"/>
      <c r="B8" s="94" t="str">
        <f t="shared" ref="B8:B43" si="0">C8&amp;"_"&amp;D8</f>
        <v xml:space="preserve">01_ECOUTE ACTIVE - LEFEBVRE G                                                             </v>
      </c>
      <c r="C8" s="95" t="s">
        <v>1290</v>
      </c>
      <c r="D8" s="94" t="s">
        <v>1303</v>
      </c>
      <c r="E8" s="79" t="s">
        <v>1291</v>
      </c>
      <c r="F8" s="96" t="s">
        <v>49</v>
      </c>
      <c r="G8" s="96">
        <v>2</v>
      </c>
      <c r="H8" s="97">
        <v>720</v>
      </c>
      <c r="I8" s="98"/>
      <c r="J8" s="97"/>
      <c r="K8" s="98">
        <f t="shared" ref="K8:K13" si="1">H8+I8+J8</f>
        <v>720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ht="48.75" customHeight="1">
      <c r="A9" s="93"/>
      <c r="B9" s="94" t="str">
        <f t="shared" si="0"/>
        <v>01_MIEUX SE CONNAITRE POUR MIEUX MANAGER/REUSSIR- PRICE B</v>
      </c>
      <c r="C9" s="95" t="s">
        <v>1290</v>
      </c>
      <c r="D9" s="94" t="s">
        <v>1304</v>
      </c>
      <c r="E9" s="79" t="s">
        <v>1291</v>
      </c>
      <c r="F9" s="96" t="s">
        <v>49</v>
      </c>
      <c r="G9" s="96">
        <v>2</v>
      </c>
      <c r="H9" s="97">
        <v>720</v>
      </c>
      <c r="I9" s="98"/>
      <c r="J9" s="97"/>
      <c r="K9" s="98">
        <f t="shared" si="1"/>
        <v>720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48.75" customHeight="1">
      <c r="A10" s="93"/>
      <c r="B10" s="94" t="str">
        <f t="shared" si="0"/>
        <v>01_L'ART DE LA REPARTIE- MILVILLE M</v>
      </c>
      <c r="C10" s="95" t="s">
        <v>1290</v>
      </c>
      <c r="D10" s="94" t="s">
        <v>1305</v>
      </c>
      <c r="E10" s="79" t="s">
        <v>1291</v>
      </c>
      <c r="F10" s="96" t="s">
        <v>49</v>
      </c>
      <c r="G10" s="96">
        <v>2</v>
      </c>
      <c r="H10" s="99">
        <v>720</v>
      </c>
      <c r="I10" s="98"/>
      <c r="J10" s="97"/>
      <c r="K10" s="98">
        <f t="shared" si="1"/>
        <v>720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ht="48.75" customHeight="1">
      <c r="A11" s="93"/>
      <c r="B11" s="94" t="str">
        <f t="shared" si="0"/>
        <v>01_ENNEAGRAMME 1 - MOUNIER X</v>
      </c>
      <c r="C11" s="95" t="s">
        <v>1290</v>
      </c>
      <c r="D11" s="94" t="s">
        <v>1306</v>
      </c>
      <c r="E11" s="79" t="s">
        <v>1291</v>
      </c>
      <c r="F11" s="96" t="s">
        <v>49</v>
      </c>
      <c r="G11" s="96">
        <v>2</v>
      </c>
      <c r="H11" s="97">
        <v>720</v>
      </c>
      <c r="I11" s="98"/>
      <c r="J11" s="97"/>
      <c r="K11" s="98">
        <f t="shared" si="1"/>
        <v>720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ht="48.75" customHeight="1">
      <c r="A12" s="93"/>
      <c r="B12" s="94" t="str">
        <f t="shared" si="0"/>
        <v>01_PARCOURS JD : APPRENDRE A APPRENDRE -TRILLAUD D</v>
      </c>
      <c r="C12" s="95" t="s">
        <v>1290</v>
      </c>
      <c r="D12" s="94" t="s">
        <v>1307</v>
      </c>
      <c r="E12" s="79" t="s">
        <v>1291</v>
      </c>
      <c r="F12" s="96" t="s">
        <v>49</v>
      </c>
      <c r="G12" s="96">
        <v>2</v>
      </c>
      <c r="H12" s="97"/>
      <c r="I12" s="98">
        <v>75</v>
      </c>
      <c r="J12" s="97"/>
      <c r="K12" s="98">
        <f t="shared" si="1"/>
        <v>75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7" ht="48.75" customHeight="1">
      <c r="A13" s="93"/>
      <c r="B13" s="94" t="str">
        <f t="shared" si="0"/>
        <v>01_PARCOURS Solidarité JD : GAD Groupe d'Aide à la Décision</v>
      </c>
      <c r="C13" s="95" t="s">
        <v>1290</v>
      </c>
      <c r="D13" s="94" t="s">
        <v>1308</v>
      </c>
      <c r="E13" s="79" t="s">
        <v>1291</v>
      </c>
      <c r="F13" s="96" t="s">
        <v>49</v>
      </c>
      <c r="G13" s="96">
        <v>2</v>
      </c>
      <c r="H13" s="97"/>
      <c r="I13" s="98">
        <v>75</v>
      </c>
      <c r="J13" s="97"/>
      <c r="K13" s="98">
        <f t="shared" si="1"/>
        <v>75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48.75" customHeight="1">
      <c r="A14" s="93"/>
      <c r="B14" s="94" t="str">
        <f t="shared" si="0"/>
        <v>02_MIND MAPPING-PAVAGEAU L</v>
      </c>
      <c r="C14" s="100" t="s">
        <v>1292</v>
      </c>
      <c r="D14" s="101" t="s">
        <v>1309</v>
      </c>
      <c r="E14" s="102" t="s">
        <v>1293</v>
      </c>
      <c r="F14" s="83" t="s">
        <v>49</v>
      </c>
      <c r="G14" s="103">
        <v>2</v>
      </c>
      <c r="H14" s="97">
        <v>720</v>
      </c>
      <c r="I14" s="98"/>
      <c r="J14" s="97"/>
      <c r="K14" s="98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48.75" customHeight="1">
      <c r="A15" s="93"/>
      <c r="B15" s="94" t="str">
        <f t="shared" si="0"/>
        <v>02_BUSINESS GAME -VERRET C</v>
      </c>
      <c r="C15" s="100" t="s">
        <v>1292</v>
      </c>
      <c r="D15" s="104" t="s">
        <v>1310</v>
      </c>
      <c r="E15" s="102" t="s">
        <v>1293</v>
      </c>
      <c r="F15" s="105" t="s">
        <v>49</v>
      </c>
      <c r="G15" s="103">
        <v>2</v>
      </c>
      <c r="H15" s="97">
        <v>720</v>
      </c>
      <c r="I15" s="98"/>
      <c r="J15" s="97"/>
      <c r="K15" s="98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48.75" customHeight="1">
      <c r="A16" s="93"/>
      <c r="B16" s="94" t="str">
        <f t="shared" si="0"/>
        <v>02_ANALYSER LES BILANS, CERNER LES FORCES ET FAIBLESSES D'UNE
ENTREPRISE -VERRET C</v>
      </c>
      <c r="C16" s="100" t="s">
        <v>1292</v>
      </c>
      <c r="D16" s="104" t="s">
        <v>1311</v>
      </c>
      <c r="E16" s="102" t="s">
        <v>1293</v>
      </c>
      <c r="F16" s="105" t="s">
        <v>49</v>
      </c>
      <c r="G16" s="103">
        <v>2</v>
      </c>
      <c r="H16" s="97">
        <v>720</v>
      </c>
      <c r="I16" s="98"/>
      <c r="J16" s="97"/>
      <c r="K16" s="98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48.75" customHeight="1">
      <c r="A17" s="93"/>
      <c r="B17" s="94" t="str">
        <f t="shared" si="0"/>
        <v>02_ENNEAGRAMME 2-MOUNIER X</v>
      </c>
      <c r="C17" s="100" t="s">
        <v>1292</v>
      </c>
      <c r="D17" s="104" t="s">
        <v>1312</v>
      </c>
      <c r="E17" s="102" t="s">
        <v>1293</v>
      </c>
      <c r="F17" s="105" t="s">
        <v>49</v>
      </c>
      <c r="G17" s="103">
        <v>2</v>
      </c>
      <c r="H17" s="97">
        <v>720</v>
      </c>
      <c r="I17" s="98"/>
      <c r="J17" s="97"/>
      <c r="K17" s="98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48.75" customHeight="1">
      <c r="A18" s="93"/>
      <c r="B18" s="94" t="str">
        <f t="shared" si="0"/>
        <v xml:space="preserve">02_MANAGER ET ACCOMPAGNER VOS EQUIPES A DISTANCE -DUCROS E                 </v>
      </c>
      <c r="C18" s="100" t="s">
        <v>1292</v>
      </c>
      <c r="D18" s="104" t="s">
        <v>1313</v>
      </c>
      <c r="E18" s="102" t="s">
        <v>1293</v>
      </c>
      <c r="F18" s="105" t="s">
        <v>49</v>
      </c>
      <c r="G18" s="103">
        <v>2</v>
      </c>
      <c r="H18" s="97">
        <v>720</v>
      </c>
      <c r="I18" s="98"/>
      <c r="J18" s="97"/>
      <c r="K18" s="98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48.75" customHeight="1">
      <c r="A19" s="93"/>
      <c r="B19" s="94" t="str">
        <f t="shared" si="0"/>
        <v xml:space="preserve">02_LA STRATEGIE DES POINTS FORTS - BRISEBOURG J                            </v>
      </c>
      <c r="C19" s="100" t="s">
        <v>1292</v>
      </c>
      <c r="D19" s="104" t="s">
        <v>1314</v>
      </c>
      <c r="E19" s="102" t="s">
        <v>1293</v>
      </c>
      <c r="F19" s="105" t="s">
        <v>49</v>
      </c>
      <c r="G19" s="103">
        <v>2</v>
      </c>
      <c r="H19" s="97">
        <v>720</v>
      </c>
      <c r="I19" s="98"/>
      <c r="J19" s="97"/>
      <c r="K19" s="98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48.75" customHeight="1">
      <c r="A20" s="93"/>
      <c r="B20" s="94" t="str">
        <f t="shared" si="0"/>
        <v>02_PARCOURS JD : VISA -ETCHETO G</v>
      </c>
      <c r="C20" s="100" t="s">
        <v>1292</v>
      </c>
      <c r="D20" s="94" t="s">
        <v>1315</v>
      </c>
      <c r="E20" s="102" t="s">
        <v>1293</v>
      </c>
      <c r="F20" s="105" t="s">
        <v>49</v>
      </c>
      <c r="G20" s="103">
        <v>2</v>
      </c>
      <c r="H20" s="97"/>
      <c r="I20" s="98">
        <v>75</v>
      </c>
      <c r="J20" s="97"/>
      <c r="K20" s="98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15.75" customHeight="1">
      <c r="A21" s="93"/>
      <c r="B21" s="94" t="str">
        <f t="shared" si="0"/>
        <v>03_ENEAGRAMME 3 - MOUNIER X</v>
      </c>
      <c r="C21" s="106" t="s">
        <v>1294</v>
      </c>
      <c r="D21" s="94" t="s">
        <v>1316</v>
      </c>
      <c r="E21" s="85" t="s">
        <v>1295</v>
      </c>
      <c r="F21" s="107" t="s">
        <v>1289</v>
      </c>
      <c r="G21" s="107">
        <v>2</v>
      </c>
      <c r="H21" s="97">
        <v>720</v>
      </c>
      <c r="I21" s="98"/>
      <c r="J21" s="97"/>
      <c r="K21" s="98">
        <f t="shared" ref="K21:K43" si="2">H21+I21+J21</f>
        <v>720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15.75" customHeight="1">
      <c r="A22" s="93"/>
      <c r="B22" s="94" t="str">
        <f t="shared" si="0"/>
        <v>03_L'ART DE PRESENTER SES IDEES-HILD F</v>
      </c>
      <c r="C22" s="106" t="s">
        <v>1294</v>
      </c>
      <c r="D22" s="94" t="s">
        <v>1317</v>
      </c>
      <c r="E22" s="85" t="s">
        <v>1295</v>
      </c>
      <c r="F22" s="107" t="s">
        <v>1289</v>
      </c>
      <c r="G22" s="107">
        <v>2</v>
      </c>
      <c r="H22" s="97">
        <v>720</v>
      </c>
      <c r="I22" s="98"/>
      <c r="J22" s="97"/>
      <c r="K22" s="98">
        <f t="shared" si="2"/>
        <v>720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27" customHeight="1">
      <c r="A23" s="93"/>
      <c r="B23" s="94" t="str">
        <f t="shared" si="0"/>
        <v>03_PARCOURS JD : FACILE Les intelligences collectives -CHAVENEAU M</v>
      </c>
      <c r="C23" s="106" t="s">
        <v>1294</v>
      </c>
      <c r="D23" s="94" t="s">
        <v>1318</v>
      </c>
      <c r="E23" s="85" t="s">
        <v>1295</v>
      </c>
      <c r="F23" s="107" t="s">
        <v>1289</v>
      </c>
      <c r="G23" s="107">
        <v>2</v>
      </c>
      <c r="H23" s="97"/>
      <c r="I23" s="98">
        <v>75</v>
      </c>
      <c r="J23" s="97"/>
      <c r="K23" s="98">
        <f t="shared" si="2"/>
        <v>75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33" customHeight="1">
      <c r="A24" s="93"/>
      <c r="B24" s="94" t="str">
        <f t="shared" si="0"/>
        <v>03_ECOUTE ACTIVE - LEFEBVRE G</v>
      </c>
      <c r="C24" s="106" t="s">
        <v>1294</v>
      </c>
      <c r="D24" s="94" t="s">
        <v>1319</v>
      </c>
      <c r="E24" s="85" t="s">
        <v>1295</v>
      </c>
      <c r="F24" s="107" t="s">
        <v>1289</v>
      </c>
      <c r="G24" s="107">
        <v>2</v>
      </c>
      <c r="H24" s="97">
        <v>720</v>
      </c>
      <c r="I24" s="98"/>
      <c r="J24" s="97"/>
      <c r="K24" s="98">
        <f t="shared" si="2"/>
        <v>720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33" customHeight="1">
      <c r="A25" s="93"/>
      <c r="B25" s="94" t="str">
        <f t="shared" si="0"/>
        <v>03_IMPROVISATION THEATRALE - NOGUES C</v>
      </c>
      <c r="C25" s="106" t="s">
        <v>1294</v>
      </c>
      <c r="D25" s="94" t="s">
        <v>1320</v>
      </c>
      <c r="E25" s="85" t="s">
        <v>1295</v>
      </c>
      <c r="F25" s="107" t="s">
        <v>1289</v>
      </c>
      <c r="G25" s="107">
        <v>2</v>
      </c>
      <c r="H25" s="97">
        <v>720</v>
      </c>
      <c r="I25" s="98"/>
      <c r="J25" s="97"/>
      <c r="K25" s="98">
        <f t="shared" si="2"/>
        <v>720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33" customHeight="1">
      <c r="A26" s="93"/>
      <c r="B26" s="94" t="str">
        <f t="shared" si="0"/>
        <v>04_Y A-T-IL UN PILOTE DANS L'AVION?- BOLLE REDAT B</v>
      </c>
      <c r="C26" s="108" t="s">
        <v>1296</v>
      </c>
      <c r="D26" s="94" t="s">
        <v>1321</v>
      </c>
      <c r="E26" s="88" t="s">
        <v>1297</v>
      </c>
      <c r="F26" s="89" t="s">
        <v>1289</v>
      </c>
      <c r="G26" s="109">
        <v>2</v>
      </c>
      <c r="H26" s="97">
        <v>720</v>
      </c>
      <c r="I26" s="98"/>
      <c r="J26" s="97"/>
      <c r="K26" s="98">
        <f t="shared" si="2"/>
        <v>720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33" customHeight="1">
      <c r="A27" s="93"/>
      <c r="B27" s="94" t="str">
        <f t="shared" si="0"/>
        <v>04_ENNEAGRAMME 1 - MOUNIER X</v>
      </c>
      <c r="C27" s="108" t="s">
        <v>1296</v>
      </c>
      <c r="D27" s="94" t="s">
        <v>1306</v>
      </c>
      <c r="E27" s="88" t="s">
        <v>1297</v>
      </c>
      <c r="F27" s="89" t="s">
        <v>1289</v>
      </c>
      <c r="G27" s="109">
        <v>2</v>
      </c>
      <c r="H27" s="97">
        <v>720</v>
      </c>
      <c r="I27" s="98"/>
      <c r="J27" s="97"/>
      <c r="K27" s="98">
        <f t="shared" si="2"/>
        <v>720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33" customHeight="1">
      <c r="A28" s="93"/>
      <c r="B28" s="94" t="str">
        <f t="shared" si="0"/>
        <v>04_DEFINIR SA VISION D'ENTREPRISE ET TROUVER DES VOIES DE DEV - ETCHETO G</v>
      </c>
      <c r="C28" s="108" t="s">
        <v>1296</v>
      </c>
      <c r="D28" s="94" t="s">
        <v>1322</v>
      </c>
      <c r="E28" s="88" t="s">
        <v>1297</v>
      </c>
      <c r="F28" s="89" t="s">
        <v>1289</v>
      </c>
      <c r="G28" s="109">
        <v>2</v>
      </c>
      <c r="H28" s="97">
        <v>720</v>
      </c>
      <c r="I28" s="98"/>
      <c r="J28" s="97"/>
      <c r="K28" s="98">
        <f t="shared" si="2"/>
        <v>720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48.75" customHeight="1">
      <c r="A29" s="93"/>
      <c r="B29" s="94" t="str">
        <f t="shared" si="0"/>
        <v xml:space="preserve">04_LE JEU DU ROI ET DE LA REINE - MAGNEN JP                      </v>
      </c>
      <c r="C29" s="108" t="s">
        <v>1296</v>
      </c>
      <c r="D29" s="94" t="s">
        <v>1323</v>
      </c>
      <c r="E29" s="88" t="s">
        <v>1297</v>
      </c>
      <c r="F29" s="89" t="s">
        <v>1289</v>
      </c>
      <c r="G29" s="109">
        <v>2</v>
      </c>
      <c r="H29" s="97">
        <v>720</v>
      </c>
      <c r="I29" s="98"/>
      <c r="J29" s="97"/>
      <c r="K29" s="98">
        <f t="shared" si="2"/>
        <v>720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 ht="48.75" customHeight="1">
      <c r="A30" s="93"/>
      <c r="B30" s="94" t="str">
        <f t="shared" si="0"/>
        <v>04_PRISE DE PAROLE EN PUBLIC  - COGNY M</v>
      </c>
      <c r="C30" s="108" t="s">
        <v>1296</v>
      </c>
      <c r="D30" s="94" t="s">
        <v>1324</v>
      </c>
      <c r="E30" s="88" t="s">
        <v>1297</v>
      </c>
      <c r="F30" s="89" t="s">
        <v>1289</v>
      </c>
      <c r="G30" s="109">
        <v>2</v>
      </c>
      <c r="H30" s="97">
        <v>720</v>
      </c>
      <c r="I30" s="98"/>
      <c r="J30" s="97"/>
      <c r="K30" s="98">
        <f t="shared" si="2"/>
        <v>720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48.75" customHeight="1">
      <c r="A31" s="93"/>
      <c r="B31" s="94" t="str">
        <f t="shared" si="0"/>
        <v xml:space="preserve">04_ASSERTIVITE - LEFEBVRE G                                                             </v>
      </c>
      <c r="C31" s="108" t="s">
        <v>1296</v>
      </c>
      <c r="D31" s="94" t="s">
        <v>1325</v>
      </c>
      <c r="E31" s="88" t="s">
        <v>1297</v>
      </c>
      <c r="F31" s="89" t="s">
        <v>1289</v>
      </c>
      <c r="G31" s="109">
        <v>2</v>
      </c>
      <c r="H31" s="97">
        <v>720</v>
      </c>
      <c r="I31" s="98"/>
      <c r="J31" s="97"/>
      <c r="K31" s="98">
        <f t="shared" si="2"/>
        <v>720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ht="15.75" customHeight="1">
      <c r="A32" s="93"/>
      <c r="B32" s="94" t="str">
        <f t="shared" si="0"/>
        <v xml:space="preserve">C1_MANAGEMENT GESTION EQUIPE - LEFEBVRE G                                                             </v>
      </c>
      <c r="C32" s="110" t="s">
        <v>1287</v>
      </c>
      <c r="D32" s="94" t="s">
        <v>1326</v>
      </c>
      <c r="E32" s="76" t="s">
        <v>1288</v>
      </c>
      <c r="F32" s="110" t="s">
        <v>1289</v>
      </c>
      <c r="G32" s="110">
        <v>2</v>
      </c>
      <c r="H32" s="97">
        <v>720</v>
      </c>
      <c r="I32" s="98"/>
      <c r="J32" s="97"/>
      <c r="K32" s="98">
        <f t="shared" si="2"/>
        <v>720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ht="15.75" customHeight="1">
      <c r="A33" s="93"/>
      <c r="B33" s="94" t="str">
        <f t="shared" si="0"/>
        <v>C1_PARCOURS JD : FACILE Les intelligences collectives -CHAVENEAU M</v>
      </c>
      <c r="C33" s="110" t="s">
        <v>1287</v>
      </c>
      <c r="D33" s="94" t="s">
        <v>1318</v>
      </c>
      <c r="E33" s="76" t="s">
        <v>1288</v>
      </c>
      <c r="F33" s="110" t="s">
        <v>1289</v>
      </c>
      <c r="G33" s="110">
        <v>2</v>
      </c>
      <c r="H33" s="97"/>
      <c r="I33" s="98">
        <v>75</v>
      </c>
      <c r="J33" s="97"/>
      <c r="K33" s="98">
        <f t="shared" si="2"/>
        <v>75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15.75" customHeight="1">
      <c r="A34" s="93"/>
      <c r="B34" s="94" t="str">
        <f t="shared" si="0"/>
        <v>C1_L'ART DE PRESENTER SES IDEES-HILD F</v>
      </c>
      <c r="C34" s="110" t="s">
        <v>1287</v>
      </c>
      <c r="D34" s="94" t="s">
        <v>1317</v>
      </c>
      <c r="E34" s="76" t="s">
        <v>1288</v>
      </c>
      <c r="F34" s="110" t="s">
        <v>1289</v>
      </c>
      <c r="G34" s="110">
        <v>2</v>
      </c>
      <c r="H34" s="99">
        <v>720</v>
      </c>
      <c r="I34" s="98"/>
      <c r="J34" s="97"/>
      <c r="K34" s="98">
        <f t="shared" si="2"/>
        <v>720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ht="15.75" customHeight="1">
      <c r="A35" s="93"/>
      <c r="B35" s="94" t="str">
        <f t="shared" si="0"/>
        <v>C1_ENNEAGRAMME 1 - MOUNIER X</v>
      </c>
      <c r="C35" s="110" t="s">
        <v>1287</v>
      </c>
      <c r="D35" s="94" t="s">
        <v>1306</v>
      </c>
      <c r="E35" s="76" t="s">
        <v>1288</v>
      </c>
      <c r="F35" s="110" t="s">
        <v>1289</v>
      </c>
      <c r="G35" s="110">
        <v>2</v>
      </c>
      <c r="H35" s="99">
        <v>720</v>
      </c>
      <c r="I35" s="98"/>
      <c r="J35" s="97"/>
      <c r="K35" s="98">
        <f t="shared" si="2"/>
        <v>720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ht="15.75" customHeight="1">
      <c r="A36" s="93"/>
      <c r="B36" s="94" t="str">
        <f t="shared" si="0"/>
        <v>C1_IMPROVISATION THEATRALE - NOGUES C</v>
      </c>
      <c r="C36" s="110" t="s">
        <v>1287</v>
      </c>
      <c r="D36" s="94" t="s">
        <v>1320</v>
      </c>
      <c r="E36" s="76" t="s">
        <v>1288</v>
      </c>
      <c r="F36" s="110" t="s">
        <v>1289</v>
      </c>
      <c r="G36" s="110">
        <v>2</v>
      </c>
      <c r="H36" s="99">
        <v>720</v>
      </c>
      <c r="I36" s="98"/>
      <c r="J36" s="97"/>
      <c r="K36" s="98">
        <f t="shared" si="2"/>
        <v>720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5.75" customHeight="1">
      <c r="A37" s="93"/>
      <c r="B37" s="94" t="str">
        <f t="shared" si="0"/>
        <v>C2_</v>
      </c>
      <c r="C37" s="111" t="s">
        <v>1327</v>
      </c>
      <c r="D37" s="94"/>
      <c r="E37" s="112" t="s">
        <v>1328</v>
      </c>
      <c r="F37" s="111" t="s">
        <v>1329</v>
      </c>
      <c r="G37" s="111">
        <v>2</v>
      </c>
      <c r="H37" s="97"/>
      <c r="I37" s="97"/>
      <c r="J37" s="97"/>
      <c r="K37" s="98">
        <f t="shared" si="2"/>
        <v>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ht="15.75" customHeight="1">
      <c r="A38" s="93"/>
      <c r="B38" s="94" t="str">
        <f t="shared" si="0"/>
        <v>C2_</v>
      </c>
      <c r="C38" s="111" t="s">
        <v>1327</v>
      </c>
      <c r="D38" s="94"/>
      <c r="E38" s="112" t="s">
        <v>1328</v>
      </c>
      <c r="F38" s="111" t="s">
        <v>1329</v>
      </c>
      <c r="G38" s="111">
        <v>2</v>
      </c>
      <c r="H38" s="97"/>
      <c r="I38" s="98"/>
      <c r="J38" s="97"/>
      <c r="K38" s="98">
        <f t="shared" si="2"/>
        <v>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1:27" ht="15.75" customHeight="1">
      <c r="A39" s="93"/>
      <c r="B39" s="94" t="str">
        <f t="shared" si="0"/>
        <v>C2_</v>
      </c>
      <c r="C39" s="111" t="s">
        <v>1327</v>
      </c>
      <c r="D39" s="94"/>
      <c r="E39" s="112" t="s">
        <v>1328</v>
      </c>
      <c r="F39" s="111" t="s">
        <v>1329</v>
      </c>
      <c r="G39" s="111">
        <v>2</v>
      </c>
      <c r="H39" s="99"/>
      <c r="I39" s="98"/>
      <c r="J39" s="97"/>
      <c r="K39" s="98">
        <f t="shared" si="2"/>
        <v>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 ht="15.75" customHeight="1">
      <c r="A40" s="93"/>
      <c r="B40" s="94" t="str">
        <f t="shared" si="0"/>
        <v>C2_</v>
      </c>
      <c r="C40" s="111" t="s">
        <v>1327</v>
      </c>
      <c r="D40" s="94"/>
      <c r="E40" s="112" t="s">
        <v>1328</v>
      </c>
      <c r="F40" s="111" t="s">
        <v>1329</v>
      </c>
      <c r="G40" s="111">
        <v>2</v>
      </c>
      <c r="H40" s="97"/>
      <c r="I40" s="98"/>
      <c r="J40" s="97"/>
      <c r="K40" s="98">
        <f t="shared" si="2"/>
        <v>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ht="15.75" customHeight="1">
      <c r="A41" s="93"/>
      <c r="B41" s="94" t="str">
        <f t="shared" si="0"/>
        <v>C2_</v>
      </c>
      <c r="C41" s="111" t="s">
        <v>1327</v>
      </c>
      <c r="D41" s="94"/>
      <c r="E41" s="112" t="s">
        <v>1328</v>
      </c>
      <c r="F41" s="111" t="s">
        <v>1329</v>
      </c>
      <c r="G41" s="111">
        <v>2</v>
      </c>
      <c r="H41" s="99"/>
      <c r="I41" s="98"/>
      <c r="J41" s="97"/>
      <c r="K41" s="98">
        <f t="shared" si="2"/>
        <v>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 ht="15.75" customHeight="1">
      <c r="A42" s="93"/>
      <c r="B42" s="94" t="str">
        <f t="shared" si="0"/>
        <v>C2_</v>
      </c>
      <c r="C42" s="111" t="s">
        <v>1327</v>
      </c>
      <c r="D42" s="94"/>
      <c r="E42" s="112" t="s">
        <v>1328</v>
      </c>
      <c r="F42" s="111" t="s">
        <v>1329</v>
      </c>
      <c r="G42" s="111">
        <v>2</v>
      </c>
      <c r="H42" s="97"/>
      <c r="I42" s="98"/>
      <c r="J42" s="97"/>
      <c r="K42" s="98">
        <f t="shared" si="2"/>
        <v>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 ht="15.75" customHeight="1">
      <c r="A43" s="93"/>
      <c r="B43" s="94" t="str">
        <f t="shared" si="0"/>
        <v>C2_</v>
      </c>
      <c r="C43" s="111" t="s">
        <v>1327</v>
      </c>
      <c r="D43" s="94"/>
      <c r="E43" s="112" t="s">
        <v>1328</v>
      </c>
      <c r="F43" s="111" t="s">
        <v>1329</v>
      </c>
      <c r="G43" s="111">
        <v>2</v>
      </c>
      <c r="H43" s="97"/>
      <c r="I43" s="98"/>
      <c r="J43" s="97"/>
      <c r="K43" s="98">
        <f t="shared" si="2"/>
        <v>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1:27" ht="15.75" customHeight="1"/>
    <row r="45" spans="1:27" ht="15.75" customHeight="1"/>
    <row r="46" spans="1:27" ht="15.75" customHeight="1"/>
    <row r="47" spans="1:27" ht="15.75" customHeight="1"/>
    <row r="48" spans="1:2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15</vt:i4>
      </vt:variant>
    </vt:vector>
  </HeadingPairs>
  <TitlesOfParts>
    <vt:vector size="18" baseType="lpstr">
      <vt:lpstr>Mon inscription</vt:lpstr>
      <vt:lpstr>JD_Région</vt:lpstr>
      <vt:lpstr>Listing des formations</vt:lpstr>
      <vt:lpstr>Liste_nom_JD</vt:lpstr>
      <vt:lpstr>ListeFormation</vt:lpstr>
      <vt:lpstr>ListeFormation_1</vt:lpstr>
      <vt:lpstr>ListeFormation_2</vt:lpstr>
      <vt:lpstr>ListeFormation_3</vt:lpstr>
      <vt:lpstr>ListeFormation_4</vt:lpstr>
      <vt:lpstr>ListeFormation_C</vt:lpstr>
      <vt:lpstr>ListeFormation_C2</vt:lpstr>
      <vt:lpstr>N_FORUM</vt:lpstr>
      <vt:lpstr>Ouinon</vt:lpstr>
      <vt:lpstr>TAB_Synthèse</vt:lpstr>
      <vt:lpstr>Tableau_Formation</vt:lpstr>
      <vt:lpstr>Tableau_JD</vt:lpstr>
      <vt:lpstr>TARIF_SINGLE</vt:lpstr>
      <vt:lpstr>Tarif_TWIN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Odile Leflao</cp:lastModifiedBy>
  <cp:lastPrinted>2021-09-17T15:19:45Z</cp:lastPrinted>
  <dcterms:modified xsi:type="dcterms:W3CDTF">2021-09-17T15:19:54Z</dcterms:modified>
</cp:coreProperties>
</file>